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192.168.201.11\kkj\改修\00_省エネ化推進事業\交付申請等マニュアル・申請様式\R8年度\様式・記入例\様式\"/>
    </mc:Choice>
  </mc:AlternateContent>
  <xr:revisionPtr revIDLastSave="0" documentId="13_ncr:1_{7C4E1872-D9DB-43DE-966C-D567F336EA9D}" xr6:coauthVersionLast="47" xr6:coauthVersionMax="47" xr10:uidLastSave="{00000000-0000-0000-0000-000000000000}"/>
  <bookViews>
    <workbookView xWindow="-108" yWindow="-108" windowWidth="23256" windowHeight="13896" tabRatio="840" xr2:uid="{E13B19A9-A33D-4405-BD7D-14868B720701}"/>
  </bookViews>
  <sheets>
    <sheet name="基本情報" sheetId="10" r:id="rId1"/>
    <sheet name="交付-ﾁｪｯｸｼｰﾄ" sheetId="25" r:id="rId2"/>
    <sheet name="交付-要件ﾁｪｯｸｼｰﾄ" sheetId="81" r:id="rId3"/>
    <sheet name="交-別記様式第1" sheetId="7" r:id="rId4"/>
    <sheet name="交-別紙1" sheetId="113" r:id="rId5"/>
    <sheet name="交-別紙2" sheetId="116" r:id="rId6"/>
    <sheet name="交-別紙3" sheetId="13" r:id="rId7"/>
    <sheet name="交-別紙4（複数年度採択の場合）" sheetId="122" r:id="rId8"/>
    <sheet name="別添1_年度別事業計画内訳書（複数年度採択の場合）" sheetId="132" r:id="rId9"/>
    <sheet name="交-別添２-1_適合確認" sheetId="15" r:id="rId10"/>
    <sheet name="交-別添２-2_建築士による適合確認" sheetId="76" r:id="rId11"/>
    <sheet name="交-別添２　4.バリアフリー" sheetId="16" r:id="rId12"/>
    <sheet name="交-別添3_複数棟申請" sheetId="121" state="hidden" r:id="rId13"/>
    <sheet name="交-別添4_複数棟申請" sheetId="18" state="hidden" r:id="rId14"/>
    <sheet name="交-別添5_複数棟申請" sheetId="19" state="hidden" r:id="rId15"/>
    <sheet name="交-別添6" sheetId="92" r:id="rId16"/>
    <sheet name="交-別添7" sheetId="22" r:id="rId17"/>
    <sheet name="交-別添8-1（適合確認）" sheetId="88" r:id="rId18"/>
    <sheet name="交-別添8-2（建築士による適合確認）" sheetId="84" r:id="rId19"/>
    <sheet name="交-別添9" sheetId="133" r:id="rId20"/>
    <sheet name="任意様式1" sheetId="24" r:id="rId21"/>
    <sheet name="参考様式1-1" sheetId="27" r:id="rId22"/>
    <sheet name="参考様式1-2" sheetId="28" r:id="rId23"/>
    <sheet name="参考様式1-3" sheetId="29" r:id="rId24"/>
    <sheet name="エネルギー使用量の集計表" sheetId="80" r:id="rId25"/>
    <sheet name="参考様式1-4（省エネ効果等の計算根拠）" sheetId="63" r:id="rId26"/>
    <sheet name="参考様式1-5①空調・熱源" sheetId="65" r:id="rId27"/>
    <sheet name="参考様式1-5②換気" sheetId="73" r:id="rId28"/>
    <sheet name="参考様式1-5③高機能換気" sheetId="79" r:id="rId29"/>
    <sheet name="参考様式1-5④空調・二次側" sheetId="67" r:id="rId30"/>
    <sheet name="参考様式1-5⑤給湯・熱源" sheetId="68" r:id="rId31"/>
    <sheet name="参考様式1-5⑥照明" sheetId="69" r:id="rId32"/>
    <sheet name="参考様式1-5⑥照明(並列)" sheetId="70" r:id="rId33"/>
    <sheet name="参考様式1-6" sheetId="36" r:id="rId34"/>
    <sheet name="参考様式2-1 交付" sheetId="129" r:id="rId35"/>
    <sheet name="参考様式2-2 交付" sheetId="130" r:id="rId36"/>
    <sheet name="参考様式2-3 交付" sheetId="131" r:id="rId37"/>
    <sheet name="参考様式2-1複数棟用(集計)" sheetId="44" state="hidden" r:id="rId38"/>
    <sheet name="参考様式2-1複数棟用(建物毎)" sheetId="45" state="hidden" r:id="rId39"/>
    <sheet name="参考様式2-2複数棟用" sheetId="104" state="hidden" r:id="rId40"/>
    <sheet name="参考様式2-3複数棟用" sheetId="48" state="hidden" r:id="rId41"/>
    <sheet name="変更-ﾁｪｯｸｼｰﾄ" sheetId="26" r:id="rId42"/>
    <sheet name="変-別記様式第4" sheetId="1" r:id="rId43"/>
    <sheet name="変-別添２-1（適合確認）" sheetId="98" r:id="rId44"/>
    <sheet name="変-別添２-2（建築士による適合確認）" sheetId="99" r:id="rId45"/>
    <sheet name="実績-ﾁｪｯｸｼｰﾄ" sheetId="61" r:id="rId46"/>
    <sheet name="実-別記様式第10" sheetId="9" r:id="rId47"/>
    <sheet name="実-別紙1" sheetId="49" r:id="rId48"/>
    <sheet name="実-別紙2" sheetId="115" r:id="rId49"/>
    <sheet name="実-別紙3" sheetId="117" r:id="rId50"/>
    <sheet name="実-別紙4" sheetId="52" r:id="rId51"/>
    <sheet name="実-別紙5（複数年度採択の場合）" sheetId="118" r:id="rId52"/>
    <sheet name="実-別添２-1（適合確認）" sheetId="100" r:id="rId53"/>
    <sheet name="実-別添２-2（建築士による適合確認）" sheetId="101" r:id="rId54"/>
    <sheet name="実-別添２　4.バリアフリー" sheetId="55" r:id="rId55"/>
    <sheet name="実-別添８-2（建築士による適合確認）" sheetId="102" r:id="rId56"/>
    <sheet name="増減額内訳書(任意様式)" sheetId="57" r:id="rId57"/>
    <sheet name="参考様式2-1 実績" sheetId="119" r:id="rId58"/>
    <sheet name="参考様式2-2 実績" sheetId="120" r:id="rId59"/>
    <sheet name="参考様式2-3 実績" sheetId="41" r:id="rId60"/>
    <sheet name="参考様式2-1複数棟用(集計) 実績" sheetId="123" state="hidden" r:id="rId61"/>
    <sheet name="参考様式2-1複数棟用(建物毎) 実績" sheetId="124" state="hidden" r:id="rId62"/>
    <sheet name="参考様式2-2複数棟用 実績" sheetId="125" state="hidden" r:id="rId63"/>
    <sheet name="参考様式2-3複数棟用 実績 " sheetId="126" state="hidden" r:id="rId64"/>
    <sheet name="別記様式第12" sheetId="60" r:id="rId65"/>
  </sheets>
  <externalReferences>
    <externalReference r:id="rId66"/>
    <externalReference r:id="rId67"/>
    <externalReference r:id="rId68"/>
    <externalReference r:id="rId69"/>
  </externalReferences>
  <definedNames>
    <definedName name="_☑" localSheetId="4">#REF!</definedName>
    <definedName name="_☑" localSheetId="7">[1]補助対象事業費!$R$8:$R$12</definedName>
    <definedName name="_☑" localSheetId="48">#REF!</definedName>
    <definedName name="_☑">[2]補助対象事業費!$R$8:$R$12</definedName>
    <definedName name="_dl1">'[3]7（適合確認2）'!$C$809:$D$809</definedName>
    <definedName name="_dl2">#REF!</definedName>
    <definedName name="_xlnm.Print_Area" localSheetId="24">エネルギー使用量の集計表!$A$1:$O$20</definedName>
    <definedName name="_xlnm.Print_Area" localSheetId="0">基本情報!$A$1:$Q$33</definedName>
    <definedName name="_xlnm.Print_Area" localSheetId="1">'交付-ﾁｪｯｸｼｰﾄ'!$A$1:$K$59</definedName>
    <definedName name="_xlnm.Print_Area" localSheetId="2">'交付-要件ﾁｪｯｸｼｰﾄ'!$A$1:$K$22</definedName>
    <definedName name="_xlnm.Print_Area" localSheetId="3">'交-別記様式第1'!$A$1:$O$63</definedName>
    <definedName name="_xlnm.Print_Area" localSheetId="4">'交-別紙1'!$A$1:$P$51</definedName>
    <definedName name="_xlnm.Print_Area" localSheetId="5">'交-別紙2'!$A$1:$M$45</definedName>
    <definedName name="_xlnm.Print_Area" localSheetId="6">'交-別紙3'!$A$1:$G$35</definedName>
    <definedName name="_xlnm.Print_Area" localSheetId="7">'交-別紙4（複数年度採択の場合）'!$A$1:$E$36</definedName>
    <definedName name="_xlnm.Print_Area" localSheetId="11">'交-別添２　4.バリアフリー'!$A$1:$E$47</definedName>
    <definedName name="_xlnm.Print_Area" localSheetId="9">'交-別添２-1_適合確認'!$A$1:$AG$40</definedName>
    <definedName name="_xlnm.Print_Area" localSheetId="10">'交-別添２-2_建築士による適合確認'!$A$1:$AG$107</definedName>
    <definedName name="_xlnm.Print_Area" localSheetId="12">'交-別添3_複数棟申請'!$A$1:$H$35</definedName>
    <definedName name="_xlnm.Print_Area" localSheetId="13">'交-別添4_複数棟申請'!$A$1:$W$32</definedName>
    <definedName name="_xlnm.Print_Area" localSheetId="14">'交-別添5_複数棟申請'!$A$1:$O$62</definedName>
    <definedName name="_xlnm.Print_Area" localSheetId="15">'交-別添6'!$A$1:$AD$57</definedName>
    <definedName name="_xlnm.Print_Area" localSheetId="16">'交-別添7'!$A$1:$W$41</definedName>
    <definedName name="_xlnm.Print_Area" localSheetId="17">'交-別添8-1（適合確認）'!$A$1:$AG$34</definedName>
    <definedName name="_xlnm.Print_Area" localSheetId="18">'交-別添8-2（建築士による適合確認）'!$A$1:$AG$45</definedName>
    <definedName name="_xlnm.Print_Area" localSheetId="19">'交-別添9'!$A$1:$AD$41</definedName>
    <definedName name="_xlnm.Print_Area" localSheetId="21">'参考様式1-1'!$A$1:$N$60</definedName>
    <definedName name="_xlnm.Print_Area" localSheetId="22">'参考様式1-2'!$A$1:$J$60</definedName>
    <definedName name="_xlnm.Print_Area" localSheetId="23">'参考様式1-3'!$A$1:$J$102</definedName>
    <definedName name="_xlnm.Print_Area" localSheetId="25">'参考様式1-4（省エネ効果等の計算根拠）'!$A$1:$J$35</definedName>
    <definedName name="_xlnm.Print_Area" localSheetId="26">'参考様式1-5①空調・熱源'!$A$1:$X$155</definedName>
    <definedName name="_xlnm.Print_Area" localSheetId="27">'参考様式1-5②換気'!$A$1:$N$74</definedName>
    <definedName name="_xlnm.Print_Area" localSheetId="28">'参考様式1-5③高機能換気'!$A$1:$J$54</definedName>
    <definedName name="_xlnm.Print_Area" localSheetId="29">'参考様式1-5④空調・二次側'!$A$1:$Q$83</definedName>
    <definedName name="_xlnm.Print_Area" localSheetId="30">'参考様式1-5⑤給湯・熱源'!$A$1:$N$84</definedName>
    <definedName name="_xlnm.Print_Area" localSheetId="31">'参考様式1-5⑥照明'!$A$1:$N$134</definedName>
    <definedName name="_xlnm.Print_Area" localSheetId="32">'参考様式1-5⑥照明(並列)'!$A$1:$R$74</definedName>
    <definedName name="_xlnm.Print_Area" localSheetId="33">'参考様式1-6'!$A$1:$J$37</definedName>
    <definedName name="_xlnm.Print_Area" localSheetId="34">'参考様式2-1 交付'!$A$1:$G$38</definedName>
    <definedName name="_xlnm.Print_Area" localSheetId="57">'参考様式2-1 実績'!$A$1:$G$38</definedName>
    <definedName name="_xlnm.Print_Area" localSheetId="38">'参考様式2-1複数棟用(建物毎)'!$A$1:$F$40</definedName>
    <definedName name="_xlnm.Print_Area" localSheetId="61">'参考様式2-1複数棟用(建物毎) 実績'!$A$1:$F$40</definedName>
    <definedName name="_xlnm.Print_Area" localSheetId="37">'参考様式2-1複数棟用(集計)'!$A$1:$H$86</definedName>
    <definedName name="_xlnm.Print_Area" localSheetId="60">'参考様式2-1複数棟用(集計) 実績'!$A$1:$H$86</definedName>
    <definedName name="_xlnm.Print_Area" localSheetId="35">'参考様式2-2 交付'!$A$1:$F$56</definedName>
    <definedName name="_xlnm.Print_Area" localSheetId="58">'参考様式2-2 実績'!$A$1:$F$56</definedName>
    <definedName name="_xlnm.Print_Area" localSheetId="39">'参考様式2-2複数棟用'!$A$1:$F$47</definedName>
    <definedName name="_xlnm.Print_Area" localSheetId="62">'参考様式2-2複数棟用 実績'!$A$1:$F$47</definedName>
    <definedName name="_xlnm.Print_Area" localSheetId="36">'参考様式2-3 交付'!$A$1:$J$33</definedName>
    <definedName name="_xlnm.Print_Area" localSheetId="59">'参考様式2-3 実績'!$A$1:$J$33</definedName>
    <definedName name="_xlnm.Print_Area" localSheetId="40">'参考様式2-3複数棟用'!$A$1:$J$30</definedName>
    <definedName name="_xlnm.Print_Area" localSheetId="63">'参考様式2-3複数棟用 実績 '!$A$1:$J$30</definedName>
    <definedName name="_xlnm.Print_Area" localSheetId="45">'実績-ﾁｪｯｸｼｰﾄ'!$A$1:$E$30</definedName>
    <definedName name="_xlnm.Print_Area" localSheetId="46">'実-別記様式第10'!$A$1:$O$53</definedName>
    <definedName name="_xlnm.Print_Area" localSheetId="47">'実-別紙1'!$A$1:$H$33</definedName>
    <definedName name="_xlnm.Print_Area" localSheetId="48">'実-別紙2'!$A$1:$P$48</definedName>
    <definedName name="_xlnm.Print_Area" localSheetId="49">'実-別紙3'!$A$1:$M$33</definedName>
    <definedName name="_xlnm.Print_Area" localSheetId="50">'実-別紙4'!$A$1:$G$39</definedName>
    <definedName name="_xlnm.Print_Area" localSheetId="51">'実-別紙5（複数年度採択の場合）'!$A$1:$H$44</definedName>
    <definedName name="_xlnm.Print_Area" localSheetId="54">'実-別添２　4.バリアフリー'!$A$1:$L$28</definedName>
    <definedName name="_xlnm.Print_Area" localSheetId="52">'実-別添２-1（適合確認）'!$A$1:$AG$43</definedName>
    <definedName name="_xlnm.Print_Area" localSheetId="53">'実-別添２-2（建築士による適合確認）'!$A$1:$AG$58</definedName>
    <definedName name="_xlnm.Print_Area" localSheetId="55">'実-別添８-2（建築士による適合確認）'!$A$1:$AG$45</definedName>
    <definedName name="_xlnm.Print_Area" localSheetId="56">'増減額内訳書(任意様式)'!$A$1:$N$38</definedName>
    <definedName name="_xlnm.Print_Area" localSheetId="20">任意様式1!$A$1:$K$32</definedName>
    <definedName name="_xlnm.Print_Area" localSheetId="64">別記様式第12!$A$1:$K$37</definedName>
    <definedName name="_xlnm.Print_Area" localSheetId="8">'別添1_年度別事業計画内訳書（複数年度採択の場合）'!$A$1:$H$44</definedName>
    <definedName name="_xlnm.Print_Area" localSheetId="41">'変更-ﾁｪｯｸｼｰﾄ'!$A$1:$F$38</definedName>
    <definedName name="_xlnm.Print_Area" localSheetId="42">'変-別記様式第4'!$A$1:$O$69</definedName>
    <definedName name="_xlnm.Print_Area" localSheetId="43">'変-別添２-1（適合確認）'!$A$1:$AG$50</definedName>
    <definedName name="_xlnm.Print_Area" localSheetId="44">'変-別添２-2（建築士による適合確認）'!$A$1:$AG$65</definedName>
    <definedName name="い" localSheetId="4">#REF!</definedName>
    <definedName name="い" localSheetId="34">#REF!</definedName>
    <definedName name="い" localSheetId="57">#REF!</definedName>
    <definedName name="い" localSheetId="48">#REF!</definedName>
    <definedName name="い">#REF!</definedName>
    <definedName name="サイズ" localSheetId="4">#REF!</definedName>
    <definedName name="サイズ" localSheetId="34">#REF!</definedName>
    <definedName name="サイズ" localSheetId="57">#REF!</definedName>
    <definedName name="サイズ" localSheetId="48">#REF!</definedName>
    <definedName name="サイズ">#REF!</definedName>
    <definedName name="チェック" localSheetId="4">#REF!</definedName>
    <definedName name="チェック" localSheetId="48">#REF!</definedName>
    <definedName name="データ">#REF!</definedName>
    <definedName name="テーブル">#REF!</definedName>
    <definedName name="横数" localSheetId="4">#REF!</definedName>
    <definedName name="横数" localSheetId="34">#REF!</definedName>
    <definedName name="横数" localSheetId="57">#REF!</definedName>
    <definedName name="横数" localSheetId="48">#REF!</definedName>
    <definedName name="横数">#REF!</definedName>
    <definedName name="下" localSheetId="4">#REF!</definedName>
    <definedName name="下" localSheetId="34">#REF!</definedName>
    <definedName name="下" localSheetId="57">#REF!</definedName>
    <definedName name="下" localSheetId="48">#REF!</definedName>
    <definedName name="下">#REF!</definedName>
    <definedName name="現在枚数" localSheetId="4">#REF!</definedName>
    <definedName name="現在枚数" localSheetId="34">#REF!</definedName>
    <definedName name="現在枚数" localSheetId="57">#REF!</definedName>
    <definedName name="現在枚数" localSheetId="48">#REF!</definedName>
    <definedName name="現在枚数">#REF!</definedName>
    <definedName name="書き込み枠" localSheetId="4">#REF!</definedName>
    <definedName name="書き込み枠" localSheetId="34">#REF!</definedName>
    <definedName name="書き込み枠" localSheetId="57">#REF!</definedName>
    <definedName name="書き込み枠" localSheetId="48">#REF!</definedName>
    <definedName name="書き込み枠">#REF!</definedName>
    <definedName name="上" localSheetId="4">#REF!</definedName>
    <definedName name="上" localSheetId="34">#REF!</definedName>
    <definedName name="上" localSheetId="57">#REF!</definedName>
    <definedName name="上" localSheetId="48">#REF!</definedName>
    <definedName name="上">#REF!</definedName>
    <definedName name="地域">#REF!</definedName>
    <definedName name="地域１">#REF!</definedName>
    <definedName name="中" localSheetId="4">#REF!</definedName>
    <definedName name="中" localSheetId="34">#REF!</definedName>
    <definedName name="中" localSheetId="57">#REF!</definedName>
    <definedName name="中" localSheetId="48">#REF!</definedName>
    <definedName name="中">#REF!</definedName>
    <definedName name="中々" localSheetId="4">#REF!</definedName>
    <definedName name="中々" localSheetId="34">#REF!</definedName>
    <definedName name="中々" localSheetId="57">#REF!</definedName>
    <definedName name="中々" localSheetId="48">#REF!</definedName>
    <definedName name="中々">#REF!</definedName>
    <definedName name="表示段数" localSheetId="4">#REF!</definedName>
    <definedName name="表示段数" localSheetId="34">#REF!</definedName>
    <definedName name="表示段数" localSheetId="57">#REF!</definedName>
    <definedName name="表示段数" localSheetId="48">#REF!</definedName>
    <definedName name="表示段数">#REF!</definedName>
    <definedName name="表示列数" localSheetId="4">#REF!</definedName>
    <definedName name="表示列数" localSheetId="34">#REF!</definedName>
    <definedName name="表示列数" localSheetId="57">#REF!</definedName>
    <definedName name="表示列数" localSheetId="48">#REF!</definedName>
    <definedName name="表示列数">#REF!</definedName>
    <definedName name="余白" localSheetId="4">#REF!</definedName>
    <definedName name="余白" localSheetId="34">#REF!</definedName>
    <definedName name="余白" localSheetId="57">#REF!</definedName>
    <definedName name="余白" localSheetId="48">#REF!</definedName>
    <definedName name="余白">#REF!</definedName>
    <definedName name="様式●＿辞退届">#REF!</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2" i="133" l="1"/>
  <c r="H31" i="133"/>
  <c r="H10" i="28" l="1"/>
  <c r="E21" i="132"/>
  <c r="G19" i="132"/>
  <c r="E19" i="132"/>
  <c r="G18" i="132"/>
  <c r="G22" i="132" s="1"/>
  <c r="E18" i="132"/>
  <c r="G17" i="132"/>
  <c r="D17" i="132" s="1"/>
  <c r="E17" i="132"/>
  <c r="G16" i="132"/>
  <c r="G20" i="132" s="1"/>
  <c r="E16" i="132"/>
  <c r="E20" i="132" s="1"/>
  <c r="D20" i="132" s="1"/>
  <c r="D16" i="132"/>
  <c r="D15" i="132"/>
  <c r="D14" i="132"/>
  <c r="D13" i="132"/>
  <c r="D12" i="132"/>
  <c r="D11" i="132"/>
  <c r="D10" i="132"/>
  <c r="D9" i="132"/>
  <c r="D8" i="132"/>
  <c r="D7" i="132"/>
  <c r="D6" i="132"/>
  <c r="D5" i="132"/>
  <c r="D5" i="131"/>
  <c r="E22" i="132" l="1"/>
  <c r="D22" i="132" s="1"/>
  <c r="D18" i="132"/>
  <c r="D19" i="132"/>
  <c r="G21" i="132"/>
  <c r="D21" i="132" s="1"/>
  <c r="D18" i="18"/>
  <c r="D17" i="18"/>
  <c r="V18" i="18"/>
  <c r="S18" i="18"/>
  <c r="P18" i="18"/>
  <c r="M17" i="18"/>
  <c r="K18" i="18"/>
  <c r="H18" i="18"/>
  <c r="F18" i="18"/>
  <c r="F17" i="18"/>
  <c r="G17" i="18"/>
  <c r="J17" i="18"/>
  <c r="G7" i="18"/>
  <c r="U7" i="18" s="1"/>
  <c r="G9" i="18"/>
  <c r="U9" i="18" s="1"/>
  <c r="U17" i="18" s="1"/>
  <c r="G11" i="18"/>
  <c r="U11" i="18" s="1"/>
  <c r="G13" i="18"/>
  <c r="U13" i="18" s="1"/>
  <c r="G15" i="18"/>
  <c r="U15" i="18" s="1"/>
  <c r="V12" i="18"/>
  <c r="V14" i="18"/>
  <c r="V16" i="18"/>
  <c r="V10" i="18"/>
  <c r="V8" i="18"/>
  <c r="S17" i="18"/>
  <c r="P17" i="18"/>
  <c r="O21" i="113"/>
  <c r="O22" i="113" s="1"/>
  <c r="E19" i="113"/>
  <c r="O19" i="113"/>
  <c r="K19" i="113"/>
  <c r="H19" i="113"/>
  <c r="A35" i="122"/>
  <c r="A105" i="76"/>
  <c r="U19" i="18" l="1"/>
  <c r="I26" i="131"/>
  <c r="E51" i="130" s="1"/>
  <c r="E52" i="130" s="1"/>
  <c r="G26" i="131"/>
  <c r="E44" i="130"/>
  <c r="E40" i="130"/>
  <c r="E28" i="130"/>
  <c r="E21" i="130"/>
  <c r="G12" i="129" s="1"/>
  <c r="E13" i="130"/>
  <c r="M12" i="130"/>
  <c r="M11" i="130"/>
  <c r="M10" i="130"/>
  <c r="M9" i="130"/>
  <c r="C3" i="130"/>
  <c r="G17" i="129"/>
  <c r="G21" i="129" s="1"/>
  <c r="G26" i="129" s="1"/>
  <c r="G28" i="129" s="1"/>
  <c r="G30" i="129" s="1"/>
  <c r="G35" i="129" s="1"/>
  <c r="G10" i="129"/>
  <c r="B3" i="129"/>
  <c r="I27" i="126"/>
  <c r="F10" i="124" s="1"/>
  <c r="F18" i="124" s="1"/>
  <c r="F22" i="124" s="1"/>
  <c r="F27" i="124" s="1"/>
  <c r="F29" i="124" s="1"/>
  <c r="F31" i="124" s="1"/>
  <c r="F36" i="124" s="1"/>
  <c r="G27" i="126"/>
  <c r="E45" i="125"/>
  <c r="E41" i="125"/>
  <c r="E46" i="125" s="1"/>
  <c r="F9" i="124" s="1"/>
  <c r="F15" i="124" s="1"/>
  <c r="E29" i="125"/>
  <c r="E22" i="125"/>
  <c r="E14" i="125"/>
  <c r="E31" i="125" s="1"/>
  <c r="F8" i="124" s="1"/>
  <c r="M13" i="125"/>
  <c r="M12" i="125"/>
  <c r="M11" i="125"/>
  <c r="M10" i="125"/>
  <c r="F13" i="124"/>
  <c r="H83" i="123"/>
  <c r="H79" i="123"/>
  <c r="H75" i="123"/>
  <c r="H65" i="123"/>
  <c r="H69" i="123" s="1"/>
  <c r="H61" i="123"/>
  <c r="H57" i="123"/>
  <c r="H56" i="123"/>
  <c r="H46" i="123"/>
  <c r="H42" i="123"/>
  <c r="H38" i="123"/>
  <c r="H34" i="123"/>
  <c r="H29" i="123"/>
  <c r="H25" i="123"/>
  <c r="H30" i="123" s="1"/>
  <c r="H21" i="123"/>
  <c r="H20" i="123"/>
  <c r="H16" i="123"/>
  <c r="H12" i="123"/>
  <c r="E15" i="125" l="1"/>
  <c r="F12" i="124" s="1"/>
  <c r="F11" i="124"/>
  <c r="E14" i="130"/>
  <c r="E45" i="130"/>
  <c r="E30" i="130"/>
  <c r="G11" i="129"/>
  <c r="E32" i="130"/>
  <c r="F16" i="124"/>
  <c r="F17" i="124"/>
  <c r="F20" i="124" s="1"/>
  <c r="F24" i="124" s="1"/>
  <c r="H70" i="123"/>
  <c r="G17" i="119"/>
  <c r="G21" i="119" s="1"/>
  <c r="G26" i="119" s="1"/>
  <c r="G28" i="119" s="1"/>
  <c r="G30" i="119" s="1"/>
  <c r="G35" i="119" s="1"/>
  <c r="E33" i="125" l="1"/>
  <c r="G14" i="129"/>
  <c r="G15" i="129" s="1"/>
  <c r="G18" i="129" s="1"/>
  <c r="N18" i="129"/>
  <c r="G13" i="129"/>
  <c r="F14" i="124"/>
  <c r="F19" i="124"/>
  <c r="F34" i="124"/>
  <c r="F35" i="124"/>
  <c r="G22" i="129" l="1"/>
  <c r="G16" i="129"/>
  <c r="G19" i="129" s="1"/>
  <c r="G20" i="129" s="1"/>
  <c r="F23" i="124"/>
  <c r="F26" i="124" s="1"/>
  <c r="F30" i="124" s="1"/>
  <c r="F32" i="124" s="1"/>
  <c r="F21" i="124"/>
  <c r="N19" i="129" l="1"/>
  <c r="N20" i="129"/>
  <c r="G23" i="129"/>
  <c r="G25" i="129" s="1"/>
  <c r="N21" i="129" l="1"/>
  <c r="G29" i="129"/>
  <c r="G31" i="129" s="1"/>
  <c r="N23" i="129"/>
  <c r="N22" i="129"/>
  <c r="N24" i="129" l="1"/>
  <c r="G33" i="129" s="1"/>
  <c r="N25" i="129"/>
  <c r="G34" i="129" s="1"/>
  <c r="N27" i="129"/>
  <c r="N26" i="129"/>
  <c r="H42" i="44" l="1"/>
  <c r="H46" i="44"/>
  <c r="L34" i="57"/>
  <c r="K34" i="57"/>
  <c r="F34" i="57"/>
  <c r="L23" i="57"/>
  <c r="K23" i="57"/>
  <c r="F23" i="57"/>
  <c r="I26" i="41" l="1"/>
  <c r="E51" i="120" s="1"/>
  <c r="E52" i="120" s="1"/>
  <c r="G26" i="41"/>
  <c r="C3" i="120"/>
  <c r="B3" i="119"/>
  <c r="A32" i="121"/>
  <c r="E44" i="120"/>
  <c r="E40" i="120"/>
  <c r="E28" i="120"/>
  <c r="E21" i="120"/>
  <c r="G12" i="119" s="1"/>
  <c r="E13" i="120"/>
  <c r="M12" i="120"/>
  <c r="M11" i="120"/>
  <c r="M10" i="120"/>
  <c r="M9" i="120"/>
  <c r="G10" i="119"/>
  <c r="E14" i="120" l="1"/>
  <c r="E32" i="120" s="1"/>
  <c r="E30" i="120"/>
  <c r="E45" i="120"/>
  <c r="O19" i="115"/>
  <c r="O22" i="115" s="1"/>
  <c r="K19" i="115"/>
  <c r="H19" i="115"/>
  <c r="E19" i="115"/>
  <c r="H18" i="115"/>
  <c r="K18" i="115"/>
  <c r="O18" i="115"/>
  <c r="E18" i="115"/>
  <c r="D5" i="118"/>
  <c r="G23" i="60"/>
  <c r="G19" i="118"/>
  <c r="E19" i="118"/>
  <c r="E22" i="118" s="1"/>
  <c r="G18" i="118"/>
  <c r="D18" i="118" s="1"/>
  <c r="E18" i="118"/>
  <c r="G17" i="118"/>
  <c r="G21" i="118" s="1"/>
  <c r="E17" i="118"/>
  <c r="E21" i="118" s="1"/>
  <c r="D21" i="118" s="1"/>
  <c r="D17" i="118"/>
  <c r="G16" i="118"/>
  <c r="E16" i="118"/>
  <c r="E20" i="118" s="1"/>
  <c r="D15" i="118"/>
  <c r="D14" i="118"/>
  <c r="D13" i="118"/>
  <c r="D12" i="118"/>
  <c r="D11" i="118"/>
  <c r="D10" i="118"/>
  <c r="D9" i="118"/>
  <c r="D8" i="118"/>
  <c r="D7" i="118"/>
  <c r="D6" i="118"/>
  <c r="D16" i="118" l="1"/>
  <c r="G22" i="118"/>
  <c r="G11" i="119"/>
  <c r="G14" i="119"/>
  <c r="G15" i="119" s="1"/>
  <c r="G16" i="119" s="1"/>
  <c r="D22" i="118"/>
  <c r="G20" i="118"/>
  <c r="D20" i="118" s="1"/>
  <c r="D19" i="118"/>
  <c r="K8" i="57" l="1"/>
  <c r="F8" i="57"/>
  <c r="A38" i="52"/>
  <c r="Z30" i="102"/>
  <c r="Z33" i="102"/>
  <c r="M33" i="102"/>
  <c r="D33" i="102"/>
  <c r="H32" i="102"/>
  <c r="G12" i="49"/>
  <c r="L8" i="57" l="1"/>
  <c r="A32" i="117" l="1"/>
  <c r="A43" i="116"/>
  <c r="A47" i="115" l="1"/>
  <c r="A48" i="113" l="1"/>
  <c r="S11" i="65" l="1"/>
  <c r="Q11" i="65"/>
  <c r="M11" i="65"/>
  <c r="J47" i="29" l="1"/>
  <c r="J46" i="29"/>
  <c r="J45" i="29"/>
  <c r="J44" i="29"/>
  <c r="J43" i="29"/>
  <c r="I26" i="29"/>
  <c r="J26" i="29"/>
  <c r="H15" i="29"/>
  <c r="H14" i="29"/>
  <c r="H13" i="29"/>
  <c r="H12" i="29"/>
  <c r="H11" i="29"/>
  <c r="H10" i="29"/>
  <c r="H16" i="29" l="1"/>
  <c r="K12" i="57"/>
  <c r="L12" i="57" s="1"/>
  <c r="K11" i="57"/>
  <c r="K10" i="57"/>
  <c r="K9" i="57"/>
  <c r="K13" i="57" s="1"/>
  <c r="K36" i="57" s="1"/>
  <c r="F9" i="57"/>
  <c r="F10" i="57"/>
  <c r="F11" i="57"/>
  <c r="F12" i="57"/>
  <c r="H22" i="28"/>
  <c r="H23" i="28"/>
  <c r="H24" i="28"/>
  <c r="H25" i="28"/>
  <c r="H28" i="27"/>
  <c r="E28" i="27"/>
  <c r="E32" i="27" s="1"/>
  <c r="A15" i="27" s="1"/>
  <c r="J21" i="15"/>
  <c r="D4" i="81"/>
  <c r="D3" i="81"/>
  <c r="F13" i="57" l="1"/>
  <c r="F36" i="57" s="1"/>
  <c r="L10" i="57"/>
  <c r="L11" i="57"/>
  <c r="L9" i="57"/>
  <c r="L13" i="57" s="1"/>
  <c r="L36" i="57" s="1"/>
  <c r="K31" i="27"/>
  <c r="K30" i="27"/>
  <c r="I25" i="28" s="1"/>
  <c r="K29" i="27"/>
  <c r="I24" i="28" s="1"/>
  <c r="K25" i="27"/>
  <c r="I22" i="28" s="1"/>
  <c r="K28" i="27"/>
  <c r="I23" i="28" s="1"/>
  <c r="I28" i="29"/>
  <c r="I33" i="29" l="1"/>
  <c r="J33" i="29" s="1"/>
  <c r="J24" i="28"/>
  <c r="I27" i="29"/>
  <c r="J28" i="29" l="1"/>
  <c r="I9" i="70" l="1"/>
  <c r="Q9" i="70"/>
  <c r="Q10" i="70"/>
  <c r="Q11" i="70"/>
  <c r="Q12" i="70"/>
  <c r="Q13" i="70"/>
  <c r="Q14" i="70"/>
  <c r="Q15" i="70"/>
  <c r="Q16" i="70"/>
  <c r="Q17" i="70"/>
  <c r="I13" i="70"/>
  <c r="I12" i="70"/>
  <c r="I11" i="70"/>
  <c r="I10" i="70"/>
  <c r="I14" i="70"/>
  <c r="I15" i="70"/>
  <c r="I16" i="70"/>
  <c r="I17" i="70"/>
  <c r="I18" i="70"/>
  <c r="I19" i="70"/>
  <c r="I20" i="70"/>
  <c r="I21" i="70"/>
  <c r="I22" i="70"/>
  <c r="I23" i="70"/>
  <c r="H56" i="69"/>
  <c r="H27" i="69"/>
  <c r="H31" i="69"/>
  <c r="H30" i="69"/>
  <c r="H29" i="69"/>
  <c r="H28" i="69"/>
  <c r="F126" i="69"/>
  <c r="H120" i="69"/>
  <c r="E62" i="69"/>
  <c r="F62" i="69"/>
  <c r="C2" i="69"/>
  <c r="D49" i="67"/>
  <c r="G39" i="22"/>
  <c r="F26" i="22"/>
  <c r="G25" i="22"/>
  <c r="G40" i="22"/>
  <c r="G38" i="22"/>
  <c r="K5" i="9"/>
  <c r="H12" i="44"/>
  <c r="E14" i="104"/>
  <c r="M11" i="104"/>
  <c r="M12" i="104"/>
  <c r="H74" i="70" l="1"/>
  <c r="J70" i="70"/>
  <c r="E52" i="79" l="1"/>
  <c r="O34" i="65"/>
  <c r="O32" i="65"/>
  <c r="O30" i="65"/>
  <c r="J29" i="65"/>
  <c r="K29" i="65"/>
  <c r="Q30" i="65"/>
  <c r="H65" i="44" l="1"/>
  <c r="H83" i="44"/>
  <c r="H79" i="44"/>
  <c r="H75" i="44"/>
  <c r="H69" i="44" l="1"/>
  <c r="H70" i="44" s="1"/>
  <c r="H61" i="44"/>
  <c r="H57" i="44"/>
  <c r="H56" i="44"/>
  <c r="H38" i="44"/>
  <c r="H34" i="44"/>
  <c r="H29" i="44"/>
  <c r="H25" i="44"/>
  <c r="H20" i="44"/>
  <c r="H16" i="44"/>
  <c r="H21" i="44" l="1"/>
  <c r="H30" i="44"/>
  <c r="AC11" i="99" l="1"/>
  <c r="AC12" i="101"/>
  <c r="AC12" i="102"/>
  <c r="E45" i="104" l="1"/>
  <c r="E41" i="104"/>
  <c r="E29" i="104"/>
  <c r="E22" i="104"/>
  <c r="F13" i="45" s="1"/>
  <c r="M13" i="104"/>
  <c r="M10" i="104"/>
  <c r="E15" i="104" s="1"/>
  <c r="I3" i="36"/>
  <c r="C3" i="36"/>
  <c r="E31" i="104" l="1"/>
  <c r="F8" i="45" s="1"/>
  <c r="E46" i="104"/>
  <c r="F9" i="45" s="1"/>
  <c r="F15" i="45" l="1"/>
  <c r="F16" i="45" s="1"/>
  <c r="E33" i="104"/>
  <c r="F12" i="45"/>
  <c r="F14" i="45" l="1"/>
  <c r="F34" i="45"/>
  <c r="F19" i="45"/>
  <c r="F17" i="45"/>
  <c r="F20" i="45" s="1"/>
  <c r="I56" i="28"/>
  <c r="G19" i="119" l="1"/>
  <c r="G23" i="119" s="1"/>
  <c r="F35" i="45"/>
  <c r="J25" i="28"/>
  <c r="J27" i="29"/>
  <c r="N20" i="119" l="1"/>
  <c r="N22" i="119" s="1"/>
  <c r="N19" i="119"/>
  <c r="H31" i="102"/>
  <c r="D30" i="102"/>
  <c r="AA29" i="102"/>
  <c r="E29" i="102"/>
  <c r="J28" i="102"/>
  <c r="AA27" i="102"/>
  <c r="E27" i="102"/>
  <c r="J26" i="102"/>
  <c r="C19" i="102"/>
  <c r="V13" i="102"/>
  <c r="R30" i="102" s="1"/>
  <c r="K30" i="102"/>
  <c r="C20" i="101"/>
  <c r="Z35" i="101"/>
  <c r="M35" i="101"/>
  <c r="D35" i="101"/>
  <c r="H34" i="101"/>
  <c r="H33" i="101"/>
  <c r="Z32" i="101"/>
  <c r="D32" i="101"/>
  <c r="Z29" i="101"/>
  <c r="E29" i="101"/>
  <c r="J28" i="101"/>
  <c r="Z27" i="101"/>
  <c r="E27" i="101"/>
  <c r="J26" i="101"/>
  <c r="C19" i="101"/>
  <c r="V13" i="101"/>
  <c r="Q32" i="101" s="1"/>
  <c r="J32" i="101"/>
  <c r="Z24" i="100"/>
  <c r="AB25" i="100"/>
  <c r="J23" i="100"/>
  <c r="E24" i="100"/>
  <c r="C14" i="100"/>
  <c r="Z27" i="100"/>
  <c r="E27" i="100"/>
  <c r="I26" i="100"/>
  <c r="R25" i="100"/>
  <c r="I25" i="100"/>
  <c r="Z22" i="100"/>
  <c r="E22" i="100"/>
  <c r="J21" i="100"/>
  <c r="Z20" i="100"/>
  <c r="E20" i="100"/>
  <c r="J19" i="100"/>
  <c r="C13" i="100"/>
  <c r="F15" i="79" l="1"/>
  <c r="Q14" i="65"/>
  <c r="Q15" i="65"/>
  <c r="Q13" i="65"/>
  <c r="Q16" i="65"/>
  <c r="Q17" i="65"/>
  <c r="Q18" i="65"/>
  <c r="Q19" i="65"/>
  <c r="Q20" i="65"/>
  <c r="Q21" i="65"/>
  <c r="Q22" i="65"/>
  <c r="Q23" i="65"/>
  <c r="Q24" i="65"/>
  <c r="Q25" i="65"/>
  <c r="Q26" i="65"/>
  <c r="Q27" i="65"/>
  <c r="Q28" i="65"/>
  <c r="Q31" i="65"/>
  <c r="Q32" i="65"/>
  <c r="Q33" i="65"/>
  <c r="Q34" i="65"/>
  <c r="Q35" i="65"/>
  <c r="Q36" i="65"/>
  <c r="Q37" i="65"/>
  <c r="Q38" i="65"/>
  <c r="Q39" i="65"/>
  <c r="Q40" i="65"/>
  <c r="Q41" i="65"/>
  <c r="Q42" i="65"/>
  <c r="Q43" i="65"/>
  <c r="Q44" i="65"/>
  <c r="Q45" i="65"/>
  <c r="Q46" i="65"/>
  <c r="Q47" i="65"/>
  <c r="Q48" i="65"/>
  <c r="Q49" i="65"/>
  <c r="Q50" i="65"/>
  <c r="Q51" i="65"/>
  <c r="Q52" i="65"/>
  <c r="Q53" i="65"/>
  <c r="Q54" i="65"/>
  <c r="Q55" i="65"/>
  <c r="Q56" i="65"/>
  <c r="Q57" i="65"/>
  <c r="Q58" i="65"/>
  <c r="Q59" i="65"/>
  <c r="Q60" i="65"/>
  <c r="Q61" i="65"/>
  <c r="Q62" i="65"/>
  <c r="M13" i="65"/>
  <c r="D78" i="65"/>
  <c r="Q63" i="65" l="1"/>
  <c r="A31" i="24"/>
  <c r="V30" i="18"/>
  <c r="G61" i="19"/>
  <c r="A33" i="13"/>
  <c r="G19" i="7"/>
  <c r="G18" i="7"/>
  <c r="N18" i="119" l="1"/>
  <c r="G18" i="119"/>
  <c r="G13" i="119"/>
  <c r="N21" i="119"/>
  <c r="G22" i="119" l="1"/>
  <c r="G25" i="119" s="1"/>
  <c r="G20" i="119"/>
  <c r="C13" i="80"/>
  <c r="Z34" i="99"/>
  <c r="M34" i="99"/>
  <c r="H33" i="99"/>
  <c r="H32" i="99"/>
  <c r="Z31" i="99"/>
  <c r="D31" i="99"/>
  <c r="Z33" i="84"/>
  <c r="M33" i="84"/>
  <c r="D33" i="84"/>
  <c r="H32" i="84"/>
  <c r="H31" i="84"/>
  <c r="Z30" i="84"/>
  <c r="V13" i="84"/>
  <c r="R30" i="84" s="1"/>
  <c r="Z27" i="76"/>
  <c r="E27" i="76"/>
  <c r="E29" i="76"/>
  <c r="J28" i="76"/>
  <c r="H33" i="76"/>
  <c r="Z35" i="76"/>
  <c r="M35" i="76"/>
  <c r="H34" i="76"/>
  <c r="Z32" i="76"/>
  <c r="D34" i="99"/>
  <c r="Z28" i="99"/>
  <c r="E28" i="99"/>
  <c r="J27" i="99"/>
  <c r="Z26" i="99"/>
  <c r="E26" i="99"/>
  <c r="J25" i="99"/>
  <c r="C18" i="99"/>
  <c r="V12" i="99"/>
  <c r="Q31" i="99" s="1"/>
  <c r="J31" i="99"/>
  <c r="Z22" i="98"/>
  <c r="E22" i="98"/>
  <c r="J21" i="98"/>
  <c r="Z20" i="98"/>
  <c r="E20" i="98"/>
  <c r="J19" i="98"/>
  <c r="C13" i="98"/>
  <c r="J28" i="84"/>
  <c r="E29" i="84"/>
  <c r="AA29" i="84"/>
  <c r="D30" i="84"/>
  <c r="D32" i="76"/>
  <c r="Z29" i="76"/>
  <c r="Z22" i="15"/>
  <c r="E22" i="15"/>
  <c r="Z20" i="15"/>
  <c r="E20" i="15"/>
  <c r="J26" i="76"/>
  <c r="J19" i="15"/>
  <c r="AC12" i="84"/>
  <c r="K30" i="84" s="1"/>
  <c r="AA23" i="88"/>
  <c r="AA21" i="88"/>
  <c r="E21" i="88"/>
  <c r="J20" i="88"/>
  <c r="N23" i="119" l="1"/>
  <c r="N26" i="119" s="1"/>
  <c r="G34" i="119"/>
  <c r="G29" i="119"/>
  <c r="G31" i="119" s="1"/>
  <c r="AC12" i="76"/>
  <c r="J32" i="76" s="1"/>
  <c r="V13" i="76"/>
  <c r="Q32" i="76" s="1"/>
  <c r="N27" i="119" l="1"/>
  <c r="N24" i="119"/>
  <c r="G33" i="119" s="1"/>
  <c r="N25" i="119"/>
  <c r="A2" i="57"/>
  <c r="C19" i="80" l="1"/>
  <c r="Q67" i="70" l="1"/>
  <c r="Q18" i="70"/>
  <c r="Q19" i="70"/>
  <c r="Q20" i="70"/>
  <c r="Q68" i="70" s="1"/>
  <c r="H73" i="70" s="1"/>
  <c r="Q21" i="70"/>
  <c r="Q22" i="70"/>
  <c r="Q23" i="70"/>
  <c r="Q24" i="70"/>
  <c r="Q25" i="70"/>
  <c r="Q26" i="70"/>
  <c r="Q27" i="70"/>
  <c r="Q28" i="70"/>
  <c r="Q29" i="70"/>
  <c r="Q30" i="70"/>
  <c r="Q31" i="70"/>
  <c r="Q32" i="70"/>
  <c r="Q33" i="70"/>
  <c r="Q34" i="70"/>
  <c r="Q35" i="70"/>
  <c r="Q36" i="70"/>
  <c r="Q37" i="70"/>
  <c r="Q38" i="70"/>
  <c r="Q39" i="70"/>
  <c r="Q40" i="70"/>
  <c r="Q41" i="70"/>
  <c r="Q42" i="70"/>
  <c r="Q43" i="70"/>
  <c r="Q44" i="70"/>
  <c r="Q45" i="70"/>
  <c r="Q46" i="70"/>
  <c r="Q47" i="70"/>
  <c r="Q48" i="70"/>
  <c r="Q49" i="70"/>
  <c r="Q50" i="70"/>
  <c r="Q51" i="70"/>
  <c r="Q52" i="70"/>
  <c r="Q53" i="70"/>
  <c r="Q54" i="70"/>
  <c r="Q55" i="70"/>
  <c r="Q56" i="70"/>
  <c r="Q57" i="70"/>
  <c r="Q58" i="70"/>
  <c r="Q59" i="70"/>
  <c r="Q60" i="70"/>
  <c r="Q61" i="70"/>
  <c r="Q62" i="70"/>
  <c r="Q63" i="70"/>
  <c r="Q64" i="70"/>
  <c r="Q65" i="70"/>
  <c r="Q66" i="70"/>
  <c r="I67" i="70"/>
  <c r="I24" i="70"/>
  <c r="I25" i="70"/>
  <c r="I26" i="70"/>
  <c r="I27" i="70"/>
  <c r="I28" i="70"/>
  <c r="I29" i="70"/>
  <c r="I30" i="70"/>
  <c r="I31" i="70"/>
  <c r="I32" i="70"/>
  <c r="I33" i="70"/>
  <c r="I34" i="70"/>
  <c r="I35" i="70"/>
  <c r="I36" i="70"/>
  <c r="I37" i="70"/>
  <c r="I38" i="70"/>
  <c r="I39" i="70"/>
  <c r="I40" i="70"/>
  <c r="I41" i="70"/>
  <c r="I42" i="70"/>
  <c r="I43" i="70"/>
  <c r="I44" i="70"/>
  <c r="I45" i="70"/>
  <c r="I46" i="70"/>
  <c r="I47" i="70"/>
  <c r="I48" i="70"/>
  <c r="I49" i="70"/>
  <c r="I50" i="70"/>
  <c r="I51" i="70"/>
  <c r="I52" i="70"/>
  <c r="I53" i="70"/>
  <c r="I54" i="70"/>
  <c r="I55" i="70"/>
  <c r="I56" i="70"/>
  <c r="I57" i="70"/>
  <c r="I58" i="70"/>
  <c r="I59" i="70"/>
  <c r="I60" i="70"/>
  <c r="I61" i="70"/>
  <c r="I62" i="70"/>
  <c r="I63" i="70"/>
  <c r="I64" i="70"/>
  <c r="I65" i="70"/>
  <c r="I66" i="70"/>
  <c r="H125" i="69"/>
  <c r="H124" i="69"/>
  <c r="H69" i="69"/>
  <c r="H70" i="69"/>
  <c r="H71" i="69"/>
  <c r="H72" i="69"/>
  <c r="H73" i="69"/>
  <c r="H74" i="69"/>
  <c r="H75" i="69"/>
  <c r="H76" i="69"/>
  <c r="H77" i="69"/>
  <c r="H78" i="69"/>
  <c r="H79" i="69"/>
  <c r="H80" i="69"/>
  <c r="H81" i="69"/>
  <c r="H82" i="69"/>
  <c r="H83" i="69"/>
  <c r="H84" i="69"/>
  <c r="H85" i="69"/>
  <c r="H86" i="69"/>
  <c r="H87" i="69"/>
  <c r="H88" i="69"/>
  <c r="H89" i="69"/>
  <c r="H90" i="69"/>
  <c r="H91" i="69"/>
  <c r="H92" i="69"/>
  <c r="H93" i="69"/>
  <c r="H94" i="69"/>
  <c r="H95" i="69"/>
  <c r="H96" i="69"/>
  <c r="H97" i="69"/>
  <c r="H98" i="69"/>
  <c r="H99" i="69"/>
  <c r="H100" i="69"/>
  <c r="H101" i="69"/>
  <c r="H102" i="69"/>
  <c r="H103" i="69"/>
  <c r="H104" i="69"/>
  <c r="H105" i="69"/>
  <c r="H106" i="69"/>
  <c r="H107" i="69"/>
  <c r="H108" i="69"/>
  <c r="H109" i="69"/>
  <c r="H110" i="69"/>
  <c r="H111" i="69"/>
  <c r="H112" i="69"/>
  <c r="H113" i="69"/>
  <c r="H114" i="69"/>
  <c r="H115" i="69"/>
  <c r="H116" i="69"/>
  <c r="H117" i="69"/>
  <c r="H118" i="69"/>
  <c r="H119" i="69"/>
  <c r="H121" i="69"/>
  <c r="H122" i="69"/>
  <c r="H123" i="69"/>
  <c r="H68" i="69"/>
  <c r="H67" i="69"/>
  <c r="H61" i="69"/>
  <c r="H32" i="69"/>
  <c r="H33" i="69"/>
  <c r="H34" i="69"/>
  <c r="H35" i="69"/>
  <c r="H36" i="69"/>
  <c r="H37" i="69"/>
  <c r="H38" i="69"/>
  <c r="H39" i="69"/>
  <c r="H40" i="69"/>
  <c r="H41" i="69"/>
  <c r="H42" i="69"/>
  <c r="H43" i="69"/>
  <c r="H44" i="69"/>
  <c r="H45" i="69"/>
  <c r="H46" i="69"/>
  <c r="H47" i="69"/>
  <c r="H48" i="69"/>
  <c r="H49" i="69"/>
  <c r="H50" i="69"/>
  <c r="H51" i="69"/>
  <c r="H52" i="69"/>
  <c r="H53" i="69"/>
  <c r="H54" i="69"/>
  <c r="H55" i="69"/>
  <c r="H57" i="69"/>
  <c r="H58" i="69"/>
  <c r="H59" i="69"/>
  <c r="H60" i="69"/>
  <c r="H26" i="69"/>
  <c r="H25" i="69"/>
  <c r="H22" i="69"/>
  <c r="H10" i="69"/>
  <c r="H11" i="69"/>
  <c r="H12" i="69"/>
  <c r="H13" i="69"/>
  <c r="H14" i="69"/>
  <c r="H15" i="69"/>
  <c r="H16" i="69"/>
  <c r="H17" i="69"/>
  <c r="H18" i="69"/>
  <c r="H19" i="69"/>
  <c r="H20" i="69"/>
  <c r="H21" i="69"/>
  <c r="H9" i="69"/>
  <c r="H8" i="69"/>
  <c r="W85" i="65"/>
  <c r="W86" i="65"/>
  <c r="W87" i="65"/>
  <c r="W88" i="65"/>
  <c r="W89" i="65"/>
  <c r="W90" i="65"/>
  <c r="W91" i="65"/>
  <c r="W92" i="65"/>
  <c r="W93" i="65"/>
  <c r="W94" i="65"/>
  <c r="W95" i="65"/>
  <c r="W96" i="65"/>
  <c r="W97" i="65"/>
  <c r="W98" i="65"/>
  <c r="W99" i="65"/>
  <c r="W100" i="65"/>
  <c r="W101" i="65"/>
  <c r="W102" i="65"/>
  <c r="W103" i="65"/>
  <c r="W104" i="65"/>
  <c r="W105" i="65"/>
  <c r="W106" i="65"/>
  <c r="W107" i="65"/>
  <c r="W108" i="65"/>
  <c r="W109" i="65"/>
  <c r="W110" i="65"/>
  <c r="W111" i="65"/>
  <c r="W112" i="65"/>
  <c r="W113" i="65"/>
  <c r="W114" i="65"/>
  <c r="W115" i="65"/>
  <c r="W116" i="65"/>
  <c r="W117" i="65"/>
  <c r="W118" i="65"/>
  <c r="W119" i="65"/>
  <c r="W120" i="65"/>
  <c r="W121" i="65"/>
  <c r="W122" i="65"/>
  <c r="W123" i="65"/>
  <c r="W124" i="65"/>
  <c r="W125" i="65"/>
  <c r="W126" i="65"/>
  <c r="W127" i="65"/>
  <c r="W128" i="65"/>
  <c r="W129" i="65"/>
  <c r="W130" i="65"/>
  <c r="W131" i="65"/>
  <c r="W132" i="65"/>
  <c r="W133" i="65"/>
  <c r="W134" i="65"/>
  <c r="W135" i="65"/>
  <c r="W136" i="65"/>
  <c r="W137" i="65"/>
  <c r="W138" i="65"/>
  <c r="W139" i="65"/>
  <c r="W140" i="65"/>
  <c r="W141" i="65"/>
  <c r="U85" i="65"/>
  <c r="U86" i="65"/>
  <c r="U87" i="65"/>
  <c r="U88" i="65"/>
  <c r="U89" i="65"/>
  <c r="U90" i="65"/>
  <c r="U91" i="65"/>
  <c r="U92" i="65"/>
  <c r="U93" i="65"/>
  <c r="U94" i="65"/>
  <c r="U95" i="65"/>
  <c r="U96" i="65"/>
  <c r="U97" i="65"/>
  <c r="U98" i="65"/>
  <c r="U99" i="65"/>
  <c r="U100" i="65"/>
  <c r="U101" i="65"/>
  <c r="U102" i="65"/>
  <c r="U103" i="65"/>
  <c r="U104" i="65"/>
  <c r="U105" i="65"/>
  <c r="U106" i="65"/>
  <c r="U107" i="65"/>
  <c r="U108" i="65"/>
  <c r="U109" i="65"/>
  <c r="U110" i="65"/>
  <c r="U111" i="65"/>
  <c r="U112" i="65"/>
  <c r="U113" i="65"/>
  <c r="U114" i="65"/>
  <c r="U115" i="65"/>
  <c r="U116" i="65"/>
  <c r="U117" i="65"/>
  <c r="U118" i="65"/>
  <c r="U119" i="65"/>
  <c r="U120" i="65"/>
  <c r="U121" i="65"/>
  <c r="U122" i="65"/>
  <c r="U123" i="65"/>
  <c r="U124" i="65"/>
  <c r="U125" i="65"/>
  <c r="U126" i="65"/>
  <c r="U127" i="65"/>
  <c r="U128" i="65"/>
  <c r="U129" i="65"/>
  <c r="U130" i="65"/>
  <c r="U131" i="65"/>
  <c r="U132" i="65"/>
  <c r="U133" i="65"/>
  <c r="U134" i="65"/>
  <c r="U135" i="65"/>
  <c r="U136" i="65"/>
  <c r="U137" i="65"/>
  <c r="U138" i="65"/>
  <c r="U139" i="65"/>
  <c r="U140" i="65"/>
  <c r="U141" i="65"/>
  <c r="S85" i="65"/>
  <c r="S86" i="65"/>
  <c r="S87" i="65"/>
  <c r="S88" i="65"/>
  <c r="S89" i="65"/>
  <c r="S90" i="65"/>
  <c r="S91" i="65"/>
  <c r="S92" i="65"/>
  <c r="S93" i="65"/>
  <c r="S94" i="65"/>
  <c r="S95" i="65"/>
  <c r="S96" i="65"/>
  <c r="S97" i="65"/>
  <c r="S98" i="65"/>
  <c r="S99" i="65"/>
  <c r="S100" i="65"/>
  <c r="S101" i="65"/>
  <c r="S102" i="65"/>
  <c r="S103" i="65"/>
  <c r="S104" i="65"/>
  <c r="S105" i="65"/>
  <c r="S106" i="65"/>
  <c r="S107" i="65"/>
  <c r="S108" i="65"/>
  <c r="S109" i="65"/>
  <c r="S110" i="65"/>
  <c r="S111" i="65"/>
  <c r="S112" i="65"/>
  <c r="S113" i="65"/>
  <c r="S114" i="65"/>
  <c r="S115" i="65"/>
  <c r="S116" i="65"/>
  <c r="S117" i="65"/>
  <c r="S118" i="65"/>
  <c r="S119" i="65"/>
  <c r="S120" i="65"/>
  <c r="S121" i="65"/>
  <c r="S122" i="65"/>
  <c r="S123" i="65"/>
  <c r="S124" i="65"/>
  <c r="S125" i="65"/>
  <c r="S126" i="65"/>
  <c r="S127" i="65"/>
  <c r="S128" i="65"/>
  <c r="S129" i="65"/>
  <c r="S130" i="65"/>
  <c r="S131" i="65"/>
  <c r="S132" i="65"/>
  <c r="S133" i="65"/>
  <c r="S134" i="65"/>
  <c r="S135" i="65"/>
  <c r="S136" i="65"/>
  <c r="S137" i="65"/>
  <c r="S138" i="65"/>
  <c r="S139" i="65"/>
  <c r="S140" i="65"/>
  <c r="S141" i="65"/>
  <c r="Q85" i="65"/>
  <c r="Q86" i="65"/>
  <c r="Q87" i="65"/>
  <c r="Q88" i="65"/>
  <c r="Q89" i="65"/>
  <c r="Q90" i="65"/>
  <c r="Q91" i="65"/>
  <c r="Q92" i="65"/>
  <c r="Q93" i="65"/>
  <c r="Q94" i="65"/>
  <c r="Q95" i="65"/>
  <c r="Q96" i="65"/>
  <c r="Q97" i="65"/>
  <c r="Q98" i="65"/>
  <c r="Q99" i="65"/>
  <c r="Q100" i="65"/>
  <c r="Q101" i="65"/>
  <c r="Q102" i="65"/>
  <c r="Q103" i="65"/>
  <c r="Q104" i="65"/>
  <c r="Q105" i="65"/>
  <c r="Q106" i="65"/>
  <c r="Q107" i="65"/>
  <c r="Q108" i="65"/>
  <c r="Q109" i="65"/>
  <c r="Q110" i="65"/>
  <c r="Q111" i="65"/>
  <c r="Q112" i="65"/>
  <c r="Q113" i="65"/>
  <c r="Q114" i="65"/>
  <c r="Q115" i="65"/>
  <c r="Q116" i="65"/>
  <c r="Q117" i="65"/>
  <c r="Q118" i="65"/>
  <c r="Q119" i="65"/>
  <c r="Q120" i="65"/>
  <c r="Q121" i="65"/>
  <c r="Q122" i="65"/>
  <c r="Q123" i="65"/>
  <c r="Q124" i="65"/>
  <c r="Q125" i="65"/>
  <c r="Q126" i="65"/>
  <c r="Q127" i="65"/>
  <c r="Q128" i="65"/>
  <c r="Q129" i="65"/>
  <c r="Q130" i="65"/>
  <c r="Q131" i="65"/>
  <c r="Q132" i="65"/>
  <c r="Q133" i="65"/>
  <c r="Q134" i="65"/>
  <c r="Q135" i="65"/>
  <c r="Q136" i="65"/>
  <c r="Q137" i="65"/>
  <c r="Q138" i="65"/>
  <c r="Q139" i="65"/>
  <c r="Q140" i="65"/>
  <c r="Q141" i="65"/>
  <c r="W142" i="65"/>
  <c r="U142" i="65"/>
  <c r="S142" i="65"/>
  <c r="Q142" i="65"/>
  <c r="O142" i="65"/>
  <c r="O85" i="65"/>
  <c r="O86" i="65"/>
  <c r="O87" i="65"/>
  <c r="O88" i="65"/>
  <c r="O89" i="65"/>
  <c r="O90" i="65"/>
  <c r="O91" i="65"/>
  <c r="O92" i="65"/>
  <c r="O93" i="65"/>
  <c r="O94" i="65"/>
  <c r="O95" i="65"/>
  <c r="O96" i="65"/>
  <c r="O97" i="65"/>
  <c r="O98" i="65"/>
  <c r="O99" i="65"/>
  <c r="O100" i="65"/>
  <c r="O101" i="65"/>
  <c r="O102" i="65"/>
  <c r="O103" i="65"/>
  <c r="O104" i="65"/>
  <c r="O105" i="65"/>
  <c r="O106" i="65"/>
  <c r="O107" i="65"/>
  <c r="O108" i="65"/>
  <c r="O109" i="65"/>
  <c r="O110" i="65"/>
  <c r="O111" i="65"/>
  <c r="O112" i="65"/>
  <c r="O113" i="65"/>
  <c r="O114" i="65"/>
  <c r="O115" i="65"/>
  <c r="O116" i="65"/>
  <c r="O117" i="65"/>
  <c r="O118" i="65"/>
  <c r="O119" i="65"/>
  <c r="O120" i="65"/>
  <c r="O121" i="65"/>
  <c r="O122" i="65"/>
  <c r="O123" i="65"/>
  <c r="O124" i="65"/>
  <c r="O125" i="65"/>
  <c r="O126" i="65"/>
  <c r="O127" i="65"/>
  <c r="O128" i="65"/>
  <c r="O129" i="65"/>
  <c r="O130" i="65"/>
  <c r="O131" i="65"/>
  <c r="O132" i="65"/>
  <c r="O133" i="65"/>
  <c r="O134" i="65"/>
  <c r="O135" i="65"/>
  <c r="O136" i="65"/>
  <c r="O137" i="65"/>
  <c r="O138" i="65"/>
  <c r="O139" i="65"/>
  <c r="O140" i="65"/>
  <c r="O141" i="65"/>
  <c r="W84" i="65"/>
  <c r="U84" i="65"/>
  <c r="S84" i="65"/>
  <c r="Q84" i="65"/>
  <c r="O84" i="65"/>
  <c r="W83" i="65"/>
  <c r="U83" i="65"/>
  <c r="S83" i="65"/>
  <c r="Q83" i="65"/>
  <c r="O83" i="65"/>
  <c r="M142" i="65"/>
  <c r="M85" i="65"/>
  <c r="M86" i="65"/>
  <c r="M87" i="65"/>
  <c r="M88" i="65"/>
  <c r="M89" i="65"/>
  <c r="M90" i="65"/>
  <c r="M91" i="65"/>
  <c r="M92" i="65"/>
  <c r="M93" i="65"/>
  <c r="M94" i="65"/>
  <c r="M95" i="65"/>
  <c r="M96" i="65"/>
  <c r="M97" i="65"/>
  <c r="M98" i="65"/>
  <c r="M99" i="65"/>
  <c r="M100" i="65"/>
  <c r="M101" i="65"/>
  <c r="M102" i="65"/>
  <c r="M103" i="65"/>
  <c r="M104" i="65"/>
  <c r="M105" i="65"/>
  <c r="M106" i="65"/>
  <c r="M107" i="65"/>
  <c r="M108" i="65"/>
  <c r="M109" i="65"/>
  <c r="M110" i="65"/>
  <c r="M111" i="65"/>
  <c r="M112" i="65"/>
  <c r="M113" i="65"/>
  <c r="M114" i="65"/>
  <c r="M115" i="65"/>
  <c r="M116" i="65"/>
  <c r="M117" i="65"/>
  <c r="M118" i="65"/>
  <c r="M119" i="65"/>
  <c r="M120" i="65"/>
  <c r="M121" i="65"/>
  <c r="M122" i="65"/>
  <c r="M123" i="65"/>
  <c r="M124" i="65"/>
  <c r="M125" i="65"/>
  <c r="M126" i="65"/>
  <c r="M127" i="65"/>
  <c r="M128" i="65"/>
  <c r="M129" i="65"/>
  <c r="M130" i="65"/>
  <c r="M131" i="65"/>
  <c r="M132" i="65"/>
  <c r="M133" i="65"/>
  <c r="M134" i="65"/>
  <c r="M135" i="65"/>
  <c r="M136" i="65"/>
  <c r="M137" i="65"/>
  <c r="M138" i="65"/>
  <c r="M139" i="65"/>
  <c r="M140" i="65"/>
  <c r="M141" i="65"/>
  <c r="M84" i="65"/>
  <c r="M83" i="65"/>
  <c r="W32" i="65"/>
  <c r="W33" i="65"/>
  <c r="W34" i="65"/>
  <c r="W35" i="65"/>
  <c r="W36" i="65"/>
  <c r="W37" i="65"/>
  <c r="W38" i="65"/>
  <c r="W39" i="65"/>
  <c r="W40" i="65"/>
  <c r="W41" i="65"/>
  <c r="W42" i="65"/>
  <c r="W43" i="65"/>
  <c r="W44" i="65"/>
  <c r="W45" i="65"/>
  <c r="W46" i="65"/>
  <c r="W47" i="65"/>
  <c r="W48" i="65"/>
  <c r="W49" i="65"/>
  <c r="W50" i="65"/>
  <c r="W51" i="65"/>
  <c r="W52" i="65"/>
  <c r="W53" i="65"/>
  <c r="W54" i="65"/>
  <c r="W55" i="65"/>
  <c r="W56" i="65"/>
  <c r="W57" i="65"/>
  <c r="W58" i="65"/>
  <c r="W59" i="65"/>
  <c r="W60" i="65"/>
  <c r="W61" i="65"/>
  <c r="U32" i="65"/>
  <c r="U33" i="65"/>
  <c r="U34" i="65"/>
  <c r="U35" i="65"/>
  <c r="U36" i="65"/>
  <c r="U37" i="65"/>
  <c r="U38" i="65"/>
  <c r="U39" i="65"/>
  <c r="U40" i="65"/>
  <c r="U41" i="65"/>
  <c r="U42" i="65"/>
  <c r="U43" i="65"/>
  <c r="U44" i="65"/>
  <c r="U45" i="65"/>
  <c r="U46" i="65"/>
  <c r="U47" i="65"/>
  <c r="U48" i="65"/>
  <c r="U49" i="65"/>
  <c r="U50" i="65"/>
  <c r="U51" i="65"/>
  <c r="U52" i="65"/>
  <c r="U53" i="65"/>
  <c r="U54" i="65"/>
  <c r="U55" i="65"/>
  <c r="U56" i="65"/>
  <c r="U57" i="65"/>
  <c r="U58" i="65"/>
  <c r="U59" i="65"/>
  <c r="U60" i="65"/>
  <c r="U61" i="65"/>
  <c r="S32" i="65"/>
  <c r="S33" i="65"/>
  <c r="S34" i="65"/>
  <c r="S35" i="65"/>
  <c r="S36" i="65"/>
  <c r="S37" i="65"/>
  <c r="S38" i="65"/>
  <c r="S39" i="65"/>
  <c r="S40" i="65"/>
  <c r="S41" i="65"/>
  <c r="S42" i="65"/>
  <c r="S43" i="65"/>
  <c r="S44" i="65"/>
  <c r="S45" i="65"/>
  <c r="S46" i="65"/>
  <c r="S47" i="65"/>
  <c r="S48" i="65"/>
  <c r="S49" i="65"/>
  <c r="S50" i="65"/>
  <c r="S51" i="65"/>
  <c r="S52" i="65"/>
  <c r="S53" i="65"/>
  <c r="S54" i="65"/>
  <c r="S55" i="65"/>
  <c r="S56" i="65"/>
  <c r="S57" i="65"/>
  <c r="S58" i="65"/>
  <c r="S59" i="65"/>
  <c r="S60" i="65"/>
  <c r="S61" i="65"/>
  <c r="O33" i="65"/>
  <c r="O35" i="65"/>
  <c r="O36" i="65"/>
  <c r="O37" i="65"/>
  <c r="O38" i="65"/>
  <c r="O39" i="65"/>
  <c r="O40" i="65"/>
  <c r="O41" i="65"/>
  <c r="O42" i="65"/>
  <c r="O43" i="65"/>
  <c r="O44" i="65"/>
  <c r="O45" i="65"/>
  <c r="O46" i="65"/>
  <c r="O47" i="65"/>
  <c r="O48" i="65"/>
  <c r="O49" i="65"/>
  <c r="O50" i="65"/>
  <c r="O51" i="65"/>
  <c r="O52" i="65"/>
  <c r="O53" i="65"/>
  <c r="O54" i="65"/>
  <c r="O55" i="65"/>
  <c r="O56" i="65"/>
  <c r="O57" i="65"/>
  <c r="O58" i="65"/>
  <c r="O59" i="65"/>
  <c r="O60" i="65"/>
  <c r="O61" i="65"/>
  <c r="W62" i="65"/>
  <c r="U62" i="65"/>
  <c r="S62" i="65"/>
  <c r="O62" i="65"/>
  <c r="W31" i="65"/>
  <c r="U31" i="65"/>
  <c r="S31" i="65"/>
  <c r="O31" i="65"/>
  <c r="W30" i="65"/>
  <c r="U30" i="65"/>
  <c r="S30" i="65"/>
  <c r="S63" i="65" s="1"/>
  <c r="M62" i="65"/>
  <c r="M32" i="65"/>
  <c r="M33" i="65"/>
  <c r="M34" i="65"/>
  <c r="M35" i="65"/>
  <c r="M36" i="65"/>
  <c r="M37" i="65"/>
  <c r="M38" i="65"/>
  <c r="M39" i="65"/>
  <c r="M40" i="65"/>
  <c r="M41" i="65"/>
  <c r="M42" i="65"/>
  <c r="M43" i="65"/>
  <c r="M44" i="65"/>
  <c r="M45" i="65"/>
  <c r="M46" i="65"/>
  <c r="M47" i="65"/>
  <c r="M48" i="65"/>
  <c r="M49" i="65"/>
  <c r="M50" i="65"/>
  <c r="M51" i="65"/>
  <c r="M52" i="65"/>
  <c r="M53" i="65"/>
  <c r="M54" i="65"/>
  <c r="M55" i="65"/>
  <c r="M56" i="65"/>
  <c r="M57" i="65"/>
  <c r="M58" i="65"/>
  <c r="M59" i="65"/>
  <c r="M60" i="65"/>
  <c r="M61" i="65"/>
  <c r="M31" i="65"/>
  <c r="M30" i="65"/>
  <c r="W28" i="65"/>
  <c r="W13" i="65"/>
  <c r="W14" i="65"/>
  <c r="W15" i="65"/>
  <c r="W16" i="65"/>
  <c r="W17" i="65"/>
  <c r="W18" i="65"/>
  <c r="W19" i="65"/>
  <c r="W20" i="65"/>
  <c r="W21" i="65"/>
  <c r="W22" i="65"/>
  <c r="W23" i="65"/>
  <c r="W24" i="65"/>
  <c r="W25" i="65"/>
  <c r="W26" i="65"/>
  <c r="W27" i="65"/>
  <c r="W12" i="65"/>
  <c r="W11" i="65"/>
  <c r="U28" i="65"/>
  <c r="U13" i="65"/>
  <c r="U14" i="65"/>
  <c r="U15" i="65"/>
  <c r="U16" i="65"/>
  <c r="U17" i="65"/>
  <c r="U18" i="65"/>
  <c r="U19" i="65"/>
  <c r="U20" i="65"/>
  <c r="U21" i="65"/>
  <c r="U22" i="65"/>
  <c r="U23" i="65"/>
  <c r="U24" i="65"/>
  <c r="U25" i="65"/>
  <c r="U26" i="65"/>
  <c r="U27" i="65"/>
  <c r="U12" i="65"/>
  <c r="U11" i="65"/>
  <c r="S28" i="65"/>
  <c r="S13" i="65"/>
  <c r="S14" i="65"/>
  <c r="S15" i="65"/>
  <c r="S16" i="65"/>
  <c r="S17" i="65"/>
  <c r="S18" i="65"/>
  <c r="S19" i="65"/>
  <c r="S20" i="65"/>
  <c r="S21" i="65"/>
  <c r="S22" i="65"/>
  <c r="S23" i="65"/>
  <c r="S24" i="65"/>
  <c r="S25" i="65"/>
  <c r="S26" i="65"/>
  <c r="S27" i="65"/>
  <c r="S12" i="65"/>
  <c r="Q12" i="65"/>
  <c r="Q29" i="65" s="1"/>
  <c r="O28" i="65"/>
  <c r="O27" i="65"/>
  <c r="O26" i="65"/>
  <c r="O25" i="65"/>
  <c r="O24" i="65"/>
  <c r="O23" i="65"/>
  <c r="O22" i="65"/>
  <c r="O21" i="65"/>
  <c r="O20" i="65"/>
  <c r="O19" i="65"/>
  <c r="O18" i="65"/>
  <c r="O17" i="65"/>
  <c r="O16" i="65"/>
  <c r="O15" i="65"/>
  <c r="O14" i="65"/>
  <c r="O13" i="65"/>
  <c r="O12" i="65"/>
  <c r="O11" i="65"/>
  <c r="M28" i="65"/>
  <c r="M27" i="65"/>
  <c r="M26" i="65"/>
  <c r="M25" i="65"/>
  <c r="M24" i="65"/>
  <c r="M23" i="65"/>
  <c r="M22" i="65"/>
  <c r="M21" i="65"/>
  <c r="M20" i="65"/>
  <c r="M19" i="65"/>
  <c r="M18" i="65"/>
  <c r="M17" i="65"/>
  <c r="M16" i="65"/>
  <c r="M15" i="65"/>
  <c r="M14" i="65"/>
  <c r="M12" i="65"/>
  <c r="U63" i="65" l="1"/>
  <c r="S29" i="65"/>
  <c r="W63" i="65"/>
  <c r="O63" i="65"/>
  <c r="M29" i="65"/>
  <c r="M63" i="65"/>
  <c r="I68" i="70"/>
  <c r="H72" i="70" s="1"/>
  <c r="U29" i="65"/>
  <c r="W29" i="65"/>
  <c r="O29" i="65"/>
  <c r="H126" i="69"/>
  <c r="E131" i="69" s="1"/>
  <c r="H62" i="69"/>
  <c r="E133" i="69" s="1"/>
  <c r="H23" i="69"/>
  <c r="M4" i="70"/>
  <c r="L131" i="69" l="1"/>
  <c r="H63" i="69"/>
  <c r="E129" i="69" s="1"/>
  <c r="L129" i="69" s="1"/>
  <c r="I4" i="69"/>
  <c r="I20" i="67"/>
  <c r="M20" i="67"/>
  <c r="I25" i="67"/>
  <c r="M25" i="67"/>
  <c r="I26" i="67"/>
  <c r="M26" i="67"/>
  <c r="I27" i="67"/>
  <c r="M27" i="67"/>
  <c r="I28" i="67"/>
  <c r="M28" i="67"/>
  <c r="L133" i="69" l="1"/>
  <c r="M2" i="70"/>
  <c r="K2" i="69"/>
  <c r="K2" i="68"/>
  <c r="P2" i="67"/>
  <c r="H2" i="79"/>
  <c r="K2" i="73"/>
  <c r="R2" i="65"/>
  <c r="L3" i="80"/>
  <c r="E23" i="88" l="1"/>
  <c r="AA27" i="84"/>
  <c r="J22" i="88"/>
  <c r="C13" i="88"/>
  <c r="C18" i="80" l="1"/>
  <c r="C17" i="80"/>
  <c r="C16" i="80"/>
  <c r="C15" i="80"/>
  <c r="C14" i="80"/>
  <c r="E27" i="84"/>
  <c r="J26" i="84"/>
  <c r="C19" i="84"/>
  <c r="C19" i="76"/>
  <c r="C13" i="15"/>
  <c r="F51" i="79" l="1"/>
  <c r="F50" i="79"/>
  <c r="F49" i="79"/>
  <c r="F48" i="79"/>
  <c r="F47" i="79"/>
  <c r="F46" i="79"/>
  <c r="F45" i="79"/>
  <c r="F44" i="79"/>
  <c r="F43" i="79"/>
  <c r="F42" i="79"/>
  <c r="F41" i="79"/>
  <c r="F40" i="79"/>
  <c r="F39" i="79"/>
  <c r="F38" i="79"/>
  <c r="F37" i="79"/>
  <c r="E30" i="79"/>
  <c r="F29" i="79"/>
  <c r="F28" i="79"/>
  <c r="F27" i="79"/>
  <c r="F26" i="79"/>
  <c r="F25" i="79"/>
  <c r="F24" i="79"/>
  <c r="F23" i="79"/>
  <c r="F22" i="79"/>
  <c r="F21" i="79"/>
  <c r="F20" i="79"/>
  <c r="F19" i="79"/>
  <c r="F18" i="79"/>
  <c r="F17" i="79"/>
  <c r="F16" i="79"/>
  <c r="I4" i="79"/>
  <c r="F30" i="79" l="1"/>
  <c r="F52" i="79"/>
  <c r="D35" i="76"/>
  <c r="F70" i="73" l="1"/>
  <c r="I69" i="73"/>
  <c r="G69" i="73"/>
  <c r="I68" i="73"/>
  <c r="G68" i="73"/>
  <c r="I67" i="73"/>
  <c r="G67" i="73"/>
  <c r="I66" i="73"/>
  <c r="G66" i="73"/>
  <c r="I65" i="73"/>
  <c r="G65" i="73"/>
  <c r="I64" i="73"/>
  <c r="G64" i="73"/>
  <c r="I63" i="73"/>
  <c r="G63" i="73"/>
  <c r="I62" i="73"/>
  <c r="G62" i="73"/>
  <c r="I61" i="73"/>
  <c r="G61" i="73"/>
  <c r="I60" i="73"/>
  <c r="G60" i="73"/>
  <c r="I59" i="73"/>
  <c r="G59" i="73"/>
  <c r="I58" i="73"/>
  <c r="G58" i="73"/>
  <c r="I57" i="73"/>
  <c r="G57" i="73"/>
  <c r="I56" i="73"/>
  <c r="G56" i="73"/>
  <c r="I55" i="73"/>
  <c r="G55" i="73"/>
  <c r="I54" i="73"/>
  <c r="G54" i="73"/>
  <c r="I53" i="73"/>
  <c r="G53" i="73"/>
  <c r="I52" i="73"/>
  <c r="G52" i="73"/>
  <c r="F40" i="73"/>
  <c r="I39" i="73"/>
  <c r="G39" i="73"/>
  <c r="I38" i="73"/>
  <c r="G38" i="73"/>
  <c r="I37" i="73"/>
  <c r="G37" i="73"/>
  <c r="I36" i="73"/>
  <c r="G36" i="73"/>
  <c r="I35" i="73"/>
  <c r="G35" i="73"/>
  <c r="I34" i="73"/>
  <c r="G34" i="73"/>
  <c r="I33" i="73"/>
  <c r="G33" i="73"/>
  <c r="I32" i="73"/>
  <c r="G32" i="73"/>
  <c r="I31" i="73"/>
  <c r="G31" i="73"/>
  <c r="I30" i="73"/>
  <c r="G30" i="73"/>
  <c r="I29" i="73"/>
  <c r="G29" i="73"/>
  <c r="I28" i="73"/>
  <c r="G28" i="73"/>
  <c r="I27" i="73"/>
  <c r="G27" i="73"/>
  <c r="I26" i="73"/>
  <c r="G26" i="73"/>
  <c r="I25" i="73"/>
  <c r="G25" i="73"/>
  <c r="I24" i="73"/>
  <c r="G24" i="73"/>
  <c r="I23" i="73"/>
  <c r="G23" i="73"/>
  <c r="I22" i="73"/>
  <c r="G22" i="73"/>
  <c r="F21" i="73"/>
  <c r="I20" i="73"/>
  <c r="G20" i="73"/>
  <c r="I19" i="73"/>
  <c r="G19" i="73"/>
  <c r="I18" i="73"/>
  <c r="G18" i="73"/>
  <c r="I17" i="73"/>
  <c r="G17" i="73"/>
  <c r="I16" i="73"/>
  <c r="G16" i="73"/>
  <c r="I15" i="73"/>
  <c r="G15" i="73"/>
  <c r="I14" i="73"/>
  <c r="G14" i="73"/>
  <c r="I13" i="73"/>
  <c r="G13" i="73"/>
  <c r="I12" i="73"/>
  <c r="G12" i="73"/>
  <c r="I11" i="73"/>
  <c r="G11" i="73"/>
  <c r="H21" i="73" s="1"/>
  <c r="J4" i="73"/>
  <c r="J21" i="73" l="1"/>
  <c r="H70" i="73"/>
  <c r="H72" i="73" s="1"/>
  <c r="H40" i="73"/>
  <c r="H42" i="73" s="1"/>
  <c r="J70" i="73"/>
  <c r="J72" i="73" s="1"/>
  <c r="J40" i="73"/>
  <c r="J42" i="73" s="1"/>
  <c r="I43" i="73" l="1"/>
  <c r="J73" i="73"/>
  <c r="I44" i="73"/>
  <c r="J74" i="73" s="1"/>
  <c r="L9" i="68" l="1"/>
  <c r="L8" i="68"/>
  <c r="L54" i="68"/>
  <c r="L53" i="68"/>
  <c r="V82" i="65"/>
  <c r="T8" i="65"/>
  <c r="T80" i="65"/>
  <c r="T82" i="65"/>
  <c r="V10" i="65"/>
  <c r="T10" i="65"/>
  <c r="K4" i="68" l="1"/>
  <c r="O68" i="70" l="1"/>
  <c r="N68" i="70"/>
  <c r="O70" i="70" s="1"/>
  <c r="G68" i="70"/>
  <c r="F68" i="70"/>
  <c r="D70" i="70" s="1"/>
  <c r="E126" i="69"/>
  <c r="F23" i="69"/>
  <c r="F63" i="69" s="1"/>
  <c r="E23" i="69"/>
  <c r="G75" i="68"/>
  <c r="L74" i="68"/>
  <c r="J74" i="68"/>
  <c r="H74" i="68"/>
  <c r="L73" i="68"/>
  <c r="J73" i="68"/>
  <c r="H73" i="68"/>
  <c r="L72" i="68"/>
  <c r="J72" i="68"/>
  <c r="H72" i="68"/>
  <c r="L71" i="68"/>
  <c r="J71" i="68"/>
  <c r="H71" i="68"/>
  <c r="L70" i="68"/>
  <c r="J70" i="68"/>
  <c r="H70" i="68"/>
  <c r="L69" i="68"/>
  <c r="J69" i="68"/>
  <c r="H69" i="68"/>
  <c r="L68" i="68"/>
  <c r="J68" i="68"/>
  <c r="H68" i="68"/>
  <c r="L67" i="68"/>
  <c r="J67" i="68"/>
  <c r="H67" i="68"/>
  <c r="L66" i="68"/>
  <c r="J66" i="68"/>
  <c r="H66" i="68"/>
  <c r="L65" i="68"/>
  <c r="J65" i="68"/>
  <c r="H65" i="68"/>
  <c r="L64" i="68"/>
  <c r="J64" i="68"/>
  <c r="H64" i="68"/>
  <c r="L63" i="68"/>
  <c r="J63" i="68"/>
  <c r="H63" i="68"/>
  <c r="L62" i="68"/>
  <c r="J62" i="68"/>
  <c r="H62" i="68"/>
  <c r="L61" i="68"/>
  <c r="J61" i="68"/>
  <c r="H61" i="68"/>
  <c r="L60" i="68"/>
  <c r="J60" i="68"/>
  <c r="H60" i="68"/>
  <c r="L59" i="68"/>
  <c r="J59" i="68"/>
  <c r="H59" i="68"/>
  <c r="L58" i="68"/>
  <c r="J58" i="68"/>
  <c r="H58" i="68"/>
  <c r="L57" i="68"/>
  <c r="J57" i="68"/>
  <c r="H57" i="68"/>
  <c r="L56" i="68"/>
  <c r="J56" i="68"/>
  <c r="H56" i="68"/>
  <c r="L55" i="68"/>
  <c r="J55" i="68"/>
  <c r="H55" i="68"/>
  <c r="G41" i="68"/>
  <c r="L40" i="68"/>
  <c r="J40" i="68"/>
  <c r="H40" i="68"/>
  <c r="L39" i="68"/>
  <c r="J39" i="68"/>
  <c r="H39" i="68"/>
  <c r="L38" i="68"/>
  <c r="J38" i="68"/>
  <c r="H38" i="68"/>
  <c r="L37" i="68"/>
  <c r="J37" i="68"/>
  <c r="H37" i="68"/>
  <c r="L36" i="68"/>
  <c r="J36" i="68"/>
  <c r="H36" i="68"/>
  <c r="L35" i="68"/>
  <c r="J35" i="68"/>
  <c r="H35" i="68"/>
  <c r="L34" i="68"/>
  <c r="J34" i="68"/>
  <c r="H34" i="68"/>
  <c r="L33" i="68"/>
  <c r="J33" i="68"/>
  <c r="H33" i="68"/>
  <c r="L32" i="68"/>
  <c r="J32" i="68"/>
  <c r="H32" i="68"/>
  <c r="L31" i="68"/>
  <c r="J31" i="68"/>
  <c r="H31" i="68"/>
  <c r="L30" i="68"/>
  <c r="J30" i="68"/>
  <c r="H30" i="68"/>
  <c r="L29" i="68"/>
  <c r="J29" i="68"/>
  <c r="H29" i="68"/>
  <c r="L28" i="68"/>
  <c r="J28" i="68"/>
  <c r="H28" i="68"/>
  <c r="L27" i="68"/>
  <c r="J27" i="68"/>
  <c r="H27" i="68"/>
  <c r="L26" i="68"/>
  <c r="M41" i="68" s="1"/>
  <c r="J26" i="68"/>
  <c r="H26" i="68"/>
  <c r="G25" i="68"/>
  <c r="L24" i="68"/>
  <c r="J24" i="68"/>
  <c r="H24" i="68"/>
  <c r="L23" i="68"/>
  <c r="J23" i="68"/>
  <c r="H23" i="68"/>
  <c r="L22" i="68"/>
  <c r="J22" i="68"/>
  <c r="H22" i="68"/>
  <c r="L21" i="68"/>
  <c r="J21" i="68"/>
  <c r="H21" i="68"/>
  <c r="L20" i="68"/>
  <c r="J20" i="68"/>
  <c r="H20" i="68"/>
  <c r="L19" i="68"/>
  <c r="J19" i="68"/>
  <c r="H19" i="68"/>
  <c r="L18" i="68"/>
  <c r="J18" i="68"/>
  <c r="H18" i="68"/>
  <c r="L17" i="68"/>
  <c r="J17" i="68"/>
  <c r="H17" i="68"/>
  <c r="L16" i="68"/>
  <c r="J16" i="68"/>
  <c r="H16" i="68"/>
  <c r="L15" i="68"/>
  <c r="J15" i="68"/>
  <c r="H15" i="68"/>
  <c r="L14" i="68"/>
  <c r="J14" i="68"/>
  <c r="H14" i="68"/>
  <c r="L13" i="68"/>
  <c r="J13" i="68"/>
  <c r="H13" i="68"/>
  <c r="L12" i="68"/>
  <c r="J12" i="68"/>
  <c r="H12" i="68"/>
  <c r="L11" i="68"/>
  <c r="J11" i="68"/>
  <c r="H11" i="68"/>
  <c r="L10" i="68"/>
  <c r="J10" i="68"/>
  <c r="H10" i="68"/>
  <c r="I25" i="68" s="1"/>
  <c r="H81" i="67"/>
  <c r="M80" i="67"/>
  <c r="I80" i="67"/>
  <c r="M79" i="67"/>
  <c r="I79" i="67"/>
  <c r="M78" i="67"/>
  <c r="I78" i="67"/>
  <c r="M77" i="67"/>
  <c r="I77" i="67"/>
  <c r="M76" i="67"/>
  <c r="I76" i="67"/>
  <c r="M75" i="67"/>
  <c r="I75" i="67"/>
  <c r="M74" i="67"/>
  <c r="I74" i="67"/>
  <c r="M73" i="67"/>
  <c r="I73" i="67"/>
  <c r="M72" i="67"/>
  <c r="I72" i="67"/>
  <c r="M71" i="67"/>
  <c r="I71" i="67"/>
  <c r="M70" i="67"/>
  <c r="I70" i="67"/>
  <c r="M69" i="67"/>
  <c r="I69" i="67"/>
  <c r="M68" i="67"/>
  <c r="I68" i="67"/>
  <c r="M67" i="67"/>
  <c r="I67" i="67"/>
  <c r="M66" i="67"/>
  <c r="I66" i="67"/>
  <c r="M65" i="67"/>
  <c r="I65" i="67"/>
  <c r="M64" i="67"/>
  <c r="I64" i="67"/>
  <c r="M63" i="67"/>
  <c r="I63" i="67"/>
  <c r="M62" i="67"/>
  <c r="I62" i="67"/>
  <c r="M61" i="67"/>
  <c r="I61" i="67"/>
  <c r="M60" i="67"/>
  <c r="I60" i="67"/>
  <c r="M59" i="67"/>
  <c r="I59" i="67"/>
  <c r="M58" i="67"/>
  <c r="I58" i="67"/>
  <c r="M57" i="67"/>
  <c r="I57" i="67"/>
  <c r="M56" i="67"/>
  <c r="I56" i="67"/>
  <c r="M55" i="67"/>
  <c r="I55" i="67"/>
  <c r="M54" i="67"/>
  <c r="I54" i="67"/>
  <c r="H44" i="67"/>
  <c r="M43" i="67"/>
  <c r="I43" i="67"/>
  <c r="M42" i="67"/>
  <c r="I42" i="67"/>
  <c r="M41" i="67"/>
  <c r="I41" i="67"/>
  <c r="M40" i="67"/>
  <c r="I40" i="67"/>
  <c r="M39" i="67"/>
  <c r="I39" i="67"/>
  <c r="M38" i="67"/>
  <c r="I38" i="67"/>
  <c r="M37" i="67"/>
  <c r="I37" i="67"/>
  <c r="M36" i="67"/>
  <c r="I36" i="67"/>
  <c r="M35" i="67"/>
  <c r="I35" i="67"/>
  <c r="M34" i="67"/>
  <c r="I34" i="67"/>
  <c r="M33" i="67"/>
  <c r="I33" i="67"/>
  <c r="M32" i="67"/>
  <c r="I32" i="67"/>
  <c r="M31" i="67"/>
  <c r="I31" i="67"/>
  <c r="M30" i="67"/>
  <c r="I30" i="67"/>
  <c r="M29" i="67"/>
  <c r="I29" i="67"/>
  <c r="M24" i="67"/>
  <c r="I24" i="67"/>
  <c r="M23" i="67"/>
  <c r="I23" i="67"/>
  <c r="H22" i="67"/>
  <c r="M21" i="67"/>
  <c r="I21" i="67"/>
  <c r="M19" i="67"/>
  <c r="I19" i="67"/>
  <c r="M18" i="67"/>
  <c r="I18" i="67"/>
  <c r="M17" i="67"/>
  <c r="I17" i="67"/>
  <c r="M16" i="67"/>
  <c r="I16" i="67"/>
  <c r="M15" i="67"/>
  <c r="I15" i="67"/>
  <c r="M14" i="67"/>
  <c r="I14" i="67"/>
  <c r="M13" i="67"/>
  <c r="I13" i="67"/>
  <c r="M12" i="67"/>
  <c r="I12" i="67"/>
  <c r="M11" i="67"/>
  <c r="I11" i="67"/>
  <c r="J22" i="67" s="1"/>
  <c r="L4" i="67"/>
  <c r="J4" i="65"/>
  <c r="K143" i="65"/>
  <c r="J143" i="65"/>
  <c r="K63" i="65"/>
  <c r="J63" i="65"/>
  <c r="K25" i="68" l="1"/>
  <c r="N22" i="67"/>
  <c r="J44" i="67"/>
  <c r="I41" i="68"/>
  <c r="M25" i="68"/>
  <c r="N44" i="67"/>
  <c r="K41" i="68"/>
  <c r="K43" i="68" s="1"/>
  <c r="X151" i="65"/>
  <c r="O4" i="65"/>
  <c r="J81" i="67"/>
  <c r="M65" i="65"/>
  <c r="O143" i="65"/>
  <c r="O145" i="65" s="1"/>
  <c r="R73" i="70"/>
  <c r="U65" i="65"/>
  <c r="W143" i="65"/>
  <c r="W145" i="65" s="1"/>
  <c r="I43" i="68"/>
  <c r="I75" i="68"/>
  <c r="I77" i="68" s="1"/>
  <c r="K75" i="68"/>
  <c r="K77" i="68" s="1"/>
  <c r="M43" i="68"/>
  <c r="N81" i="67"/>
  <c r="R72" i="70"/>
  <c r="S143" i="65"/>
  <c r="S145" i="65" s="1"/>
  <c r="W65" i="65"/>
  <c r="O65" i="65"/>
  <c r="Q143" i="65"/>
  <c r="Q145" i="65" s="1"/>
  <c r="M143" i="65"/>
  <c r="M145" i="65" s="1"/>
  <c r="U143" i="65"/>
  <c r="U145" i="65" s="1"/>
  <c r="S65" i="65"/>
  <c r="Q65" i="65"/>
  <c r="M75" i="68"/>
  <c r="M77" i="68" s="1"/>
  <c r="E63" i="69"/>
  <c r="T147" i="65" l="1"/>
  <c r="T149" i="65" s="1"/>
  <c r="R74" i="70"/>
  <c r="M82" i="67"/>
  <c r="T70" i="65"/>
  <c r="L46" i="68"/>
  <c r="L47" i="68" s="1"/>
  <c r="L78" i="68"/>
  <c r="L79" i="68" s="1"/>
  <c r="L44" i="68"/>
  <c r="L45" i="68" s="1"/>
  <c r="M45" i="67"/>
  <c r="M46" i="67" s="1"/>
  <c r="M83" i="67" s="1"/>
  <c r="T146" i="65"/>
  <c r="T148" i="65" s="1"/>
  <c r="T71" i="65"/>
  <c r="T67" i="65"/>
  <c r="T69" i="65" s="1"/>
  <c r="T66" i="65"/>
  <c r="T68" i="65" s="1"/>
  <c r="T72" i="65" l="1"/>
  <c r="L80" i="68"/>
  <c r="L81" i="68" s="1"/>
  <c r="T150" i="65"/>
  <c r="I3" i="63"/>
  <c r="T151" i="65" l="1"/>
  <c r="K9" i="9"/>
  <c r="K8" i="9"/>
  <c r="K9" i="1"/>
  <c r="K8" i="1"/>
  <c r="K5" i="7"/>
  <c r="H3" i="28"/>
  <c r="K5" i="1"/>
  <c r="D19" i="24"/>
  <c r="J22" i="28"/>
  <c r="A23" i="28"/>
  <c r="A32" i="49"/>
  <c r="K6" i="7"/>
  <c r="G20" i="9"/>
  <c r="G18" i="1"/>
  <c r="G25" i="60"/>
  <c r="K6" i="9"/>
  <c r="G21" i="60"/>
  <c r="D22" i="24"/>
  <c r="G20" i="60"/>
  <c r="D21" i="24"/>
  <c r="G21" i="9"/>
  <c r="G19" i="1"/>
  <c r="K6" i="1"/>
  <c r="D20" i="24"/>
  <c r="I27" i="48"/>
  <c r="F10" i="45" s="1"/>
  <c r="F11" i="45" s="1"/>
  <c r="G27" i="48"/>
  <c r="J58" i="29"/>
  <c r="J57" i="29"/>
  <c r="J56" i="29"/>
  <c r="J55" i="29"/>
  <c r="J54" i="29"/>
  <c r="J53" i="29"/>
  <c r="J52" i="29"/>
  <c r="J51" i="29"/>
  <c r="J50" i="29"/>
  <c r="J49" i="29"/>
  <c r="J48" i="29"/>
  <c r="I34" i="29"/>
  <c r="J34" i="29" s="1"/>
  <c r="I29" i="29"/>
  <c r="J29" i="29" s="1"/>
  <c r="H3" i="29"/>
  <c r="H15" i="28"/>
  <c r="H14" i="28"/>
  <c r="H13" i="28"/>
  <c r="H12" i="28"/>
  <c r="H11" i="28"/>
  <c r="I22" i="1"/>
  <c r="J59" i="29" l="1"/>
  <c r="I31" i="29"/>
  <c r="J31" i="29" s="1"/>
  <c r="H16" i="28"/>
  <c r="I35" i="28" l="1"/>
  <c r="I33" i="28"/>
  <c r="I34" i="28"/>
  <c r="I31" i="28"/>
  <c r="F18" i="45"/>
  <c r="F22" i="45" s="1"/>
  <c r="F27" i="45" s="1"/>
  <c r="F29" i="45" l="1"/>
  <c r="F31" i="45"/>
  <c r="F36" i="45" s="1"/>
  <c r="F24" i="45"/>
  <c r="F21" i="45" l="1"/>
  <c r="F23" i="45"/>
  <c r="F26" i="45" s="1"/>
  <c r="F30" i="45" s="1"/>
  <c r="F32" i="45" s="1"/>
  <c r="C3" i="28"/>
  <c r="C3" i="63"/>
  <c r="C3" i="80"/>
  <c r="D2" i="65"/>
  <c r="C2" i="68"/>
  <c r="C2" i="79"/>
  <c r="D2" i="67"/>
  <c r="C2" i="73"/>
  <c r="D2" i="70"/>
  <c r="C3" i="29"/>
  <c r="I15" i="27"/>
  <c r="J23" i="28" l="1"/>
  <c r="J27" i="28" s="1"/>
  <c r="I32" i="29"/>
  <c r="J32" i="29" s="1"/>
  <c r="J36" i="29" s="1"/>
  <c r="J61" i="29" s="1"/>
  <c r="J63" i="29" s="1"/>
  <c r="AA49" i="76"/>
  <c r="S49" i="101" s="1"/>
  <c r="AA34" i="15"/>
  <c r="S34" i="100" s="1"/>
  <c r="I32" i="28" l="1"/>
  <c r="I36" i="28" s="1"/>
  <c r="I58" i="28" s="1"/>
  <c r="I59" i="28" s="1"/>
  <c r="AM47" i="101"/>
  <c r="AM47" i="76" l="1"/>
  <c r="AA47" i="76" s="1"/>
  <c r="S47" i="101" s="1"/>
  <c r="AM32" i="15" l="1"/>
  <c r="AA32" i="15" s="1"/>
  <c r="S32" i="100" s="1"/>
</calcChain>
</file>

<file path=xl/sharedStrings.xml><?xml version="1.0" encoding="utf-8"?>
<sst xmlns="http://schemas.openxmlformats.org/spreadsheetml/2006/main" count="4962" uniqueCount="1817">
  <si>
    <t>別記様式第４</t>
    <phoneticPr fontId="2"/>
  </si>
  <si>
    <t>会長　竹中　宣雄　殿</t>
    <phoneticPr fontId="2"/>
  </si>
  <si>
    <t>㊞</t>
    <phoneticPr fontId="2"/>
  </si>
  <si>
    <t>記</t>
    <phoneticPr fontId="2"/>
  </si>
  <si>
    <t>千円</t>
    <phoneticPr fontId="2"/>
  </si>
  <si>
    <t>代表提案者　</t>
    <phoneticPr fontId="2"/>
  </si>
  <si>
    <t>　１．補助事業の名称　　既存建築物省エネ化推進事業</t>
    <phoneticPr fontId="2"/>
  </si>
  <si>
    <t>　　（記載上の注意）</t>
    <phoneticPr fontId="2"/>
  </si>
  <si>
    <t>　２．交付申請額</t>
    <phoneticPr fontId="2"/>
  </si>
  <si>
    <t>（別紙１）</t>
    <phoneticPr fontId="2"/>
  </si>
  <si>
    <t>（別紙２）</t>
    <phoneticPr fontId="2"/>
  </si>
  <si>
    <t>（別紙３）</t>
    <phoneticPr fontId="2"/>
  </si>
  <si>
    <t>（原本写し）</t>
    <phoneticPr fontId="2"/>
  </si>
  <si>
    <t>計測の範囲が明確で計測機器の設置が分かる書類等</t>
    <phoneticPr fontId="2"/>
  </si>
  <si>
    <t>補助対象事業費内訳（標準単価方式の場合は様式２－５のみ）</t>
    <phoneticPr fontId="2"/>
  </si>
  <si>
    <t>１．</t>
    <phoneticPr fontId="2"/>
  </si>
  <si>
    <t>交付決定通知書</t>
    <phoneticPr fontId="2"/>
  </si>
  <si>
    <t>２．</t>
  </si>
  <si>
    <t>３．</t>
  </si>
  <si>
    <t>４．</t>
  </si>
  <si>
    <t>交付申請額の算出方法及び事業経費の配分</t>
    <phoneticPr fontId="2"/>
  </si>
  <si>
    <t>交付申請額の算出方法の明細</t>
    <phoneticPr fontId="2"/>
  </si>
  <si>
    <t>附帯事務費明細書</t>
    <phoneticPr fontId="2"/>
  </si>
  <si>
    <t>５．</t>
  </si>
  <si>
    <t>６．</t>
  </si>
  <si>
    <t>７．</t>
  </si>
  <si>
    <t>８．</t>
  </si>
  <si>
    <t>９．</t>
  </si>
  <si>
    <t>１０．</t>
  </si>
  <si>
    <t>１１．</t>
  </si>
  <si>
    <t>１２．</t>
  </si>
  <si>
    <t>１３．</t>
  </si>
  <si>
    <t>１４．</t>
  </si>
  <si>
    <t>１５．</t>
  </si>
  <si>
    <t>１６．</t>
  </si>
  <si>
    <t>１８．</t>
  </si>
  <si>
    <t>１９．</t>
  </si>
  <si>
    <t>採択通知書</t>
    <phoneticPr fontId="2"/>
  </si>
  <si>
    <t>建築士による提案内容への適合確認書</t>
    <phoneticPr fontId="2"/>
  </si>
  <si>
    <t>全体事業進捗管理表（複数の建築物等を改修する提案の場合）</t>
    <phoneticPr fontId="2"/>
  </si>
  <si>
    <t>交付申請内訳書（複数の建築物等を改修する提案の場合）</t>
    <phoneticPr fontId="2"/>
  </si>
  <si>
    <t>交付申請概要書（複数の建築物等を改修する提案の場合）</t>
    <phoneticPr fontId="2"/>
  </si>
  <si>
    <t>振込口座登録票</t>
    <phoneticPr fontId="2"/>
  </si>
  <si>
    <t>建築士による耐震性の基準への適合確認書</t>
    <phoneticPr fontId="2"/>
  </si>
  <si>
    <t>代表提案者の登記簿等事業実態のわかる書類</t>
    <phoneticPr fontId="2"/>
  </si>
  <si>
    <t>委任状　＊該当事業者のみ</t>
    <phoneticPr fontId="2"/>
  </si>
  <si>
    <t>改修割合、省エネ効果、エネルギー計測・管理等の計算書</t>
    <phoneticPr fontId="2"/>
  </si>
  <si>
    <t>改修機器、計測機器のメーカー仕様書（改修前後）</t>
    <phoneticPr fontId="2"/>
  </si>
  <si>
    <t>バリアフリー改修設備のメーカー仕様書　＊該当事業者のみ</t>
    <phoneticPr fontId="2"/>
  </si>
  <si>
    <t>共同事業実施規約　＊該当事業者のみ</t>
    <phoneticPr fontId="2"/>
  </si>
  <si>
    <t>リース契約・ESCO契約等の場合の相関図　＊該当事業者のみ</t>
    <phoneticPr fontId="2"/>
  </si>
  <si>
    <t>その他協議会が確認に必要と判断するもの</t>
    <phoneticPr fontId="2"/>
  </si>
  <si>
    <t>交付変更申請額の算出方法等は、すべて補助金交付申請書の様式を準用し、当初の数字を変更後数字の</t>
    <phoneticPr fontId="2"/>
  </si>
  <si>
    <t>上段に(　)書きで記入し、合計欄の下に変更増減の欄を設けること。</t>
    <phoneticPr fontId="2"/>
  </si>
  <si>
    <t>（原本写し）</t>
    <phoneticPr fontId="2"/>
  </si>
  <si>
    <t>（任意様式１）</t>
    <phoneticPr fontId="2"/>
  </si>
  <si>
    <t>　事業名</t>
    <phoneticPr fontId="2"/>
  </si>
  <si>
    <t>　４．交付申請額の算出方法及び事業経費の配分（交付申請書別紙１、２、３のとおり）</t>
    <phoneticPr fontId="2"/>
  </si>
  <si>
    <t>　５．事業完了の期日</t>
    <phoneticPr fontId="2"/>
  </si>
  <si>
    <t>　３．変更理由　　別紙のとおり</t>
    <rPh sb="3" eb="5">
      <t>ヘンコウ</t>
    </rPh>
    <rPh sb="5" eb="7">
      <t>リユウ</t>
    </rPh>
    <rPh sb="9" eb="11">
      <t>ベッシ</t>
    </rPh>
    <phoneticPr fontId="2"/>
  </si>
  <si>
    <t>別記様式第１</t>
    <phoneticPr fontId="2"/>
  </si>
  <si>
    <t>千円（端数切捨て）</t>
    <phoneticPr fontId="2"/>
  </si>
  <si>
    <t>　３．交付申請額の算出方法及び事業経費の配分（別紙１、２、３のとおり）</t>
    <rPh sb="3" eb="5">
      <t>コウフ</t>
    </rPh>
    <rPh sb="5" eb="7">
      <t>シンセイ</t>
    </rPh>
    <rPh sb="7" eb="8">
      <t>ガク</t>
    </rPh>
    <rPh sb="9" eb="11">
      <t>サンシュツ</t>
    </rPh>
    <rPh sb="11" eb="13">
      <t>ホウホウ</t>
    </rPh>
    <rPh sb="13" eb="14">
      <t>オヨ</t>
    </rPh>
    <rPh sb="15" eb="17">
      <t>ジギョウ</t>
    </rPh>
    <rPh sb="17" eb="19">
      <t>ケイヒ</t>
    </rPh>
    <rPh sb="20" eb="22">
      <t>ハイブン</t>
    </rPh>
    <rPh sb="23" eb="25">
      <t>ベッシ</t>
    </rPh>
    <phoneticPr fontId="2"/>
  </si>
  <si>
    <t>　応募番号</t>
    <phoneticPr fontId="2"/>
  </si>
  <si>
    <t xml:space="preserve">  応募番号</t>
    <rPh sb="2" eb="4">
      <t>オウボ</t>
    </rPh>
    <rPh sb="4" eb="6">
      <t>バンゴウ</t>
    </rPh>
    <phoneticPr fontId="2"/>
  </si>
  <si>
    <t xml:space="preserve">  事業名</t>
    <phoneticPr fontId="2"/>
  </si>
  <si>
    <t>　（申請書類）</t>
    <phoneticPr fontId="2"/>
  </si>
  <si>
    <t>　（添付資料）</t>
    <phoneticPr fontId="2"/>
  </si>
  <si>
    <t>別記様式第10</t>
    <phoneticPr fontId="2"/>
  </si>
  <si>
    <t>　２．補助金の交付決定額及び精算額</t>
    <phoneticPr fontId="2"/>
  </si>
  <si>
    <t>　補助金の交付決定額</t>
    <phoneticPr fontId="2"/>
  </si>
  <si>
    <t>　補助金の精算額</t>
    <phoneticPr fontId="2"/>
  </si>
  <si>
    <t>　前回交付決定額</t>
    <phoneticPr fontId="2"/>
  </si>
  <si>
    <t>　変更増減額</t>
    <phoneticPr fontId="2"/>
  </si>
  <si>
    <t>　３．補助事業の実施期間</t>
    <rPh sb="3" eb="5">
      <t>ホジョ</t>
    </rPh>
    <rPh sb="5" eb="7">
      <t>ジギョウ</t>
    </rPh>
    <rPh sb="8" eb="10">
      <t>ジッシ</t>
    </rPh>
    <rPh sb="10" eb="12">
      <t>キカン</t>
    </rPh>
    <phoneticPr fontId="2"/>
  </si>
  <si>
    <t>～</t>
    <phoneticPr fontId="2"/>
  </si>
  <si>
    <t>　４．補助事業の成果（添付書類のとおり）</t>
    <phoneticPr fontId="2"/>
  </si>
  <si>
    <t>交付決定通知書</t>
    <phoneticPr fontId="2"/>
  </si>
  <si>
    <t>補助金精算調書</t>
    <phoneticPr fontId="2"/>
  </si>
  <si>
    <t>科目別決算内訳</t>
    <phoneticPr fontId="2"/>
  </si>
  <si>
    <t>科目別決算内訳の明細</t>
    <phoneticPr fontId="2"/>
  </si>
  <si>
    <t>附帯事務費明細書</t>
    <phoneticPr fontId="2"/>
  </si>
  <si>
    <t>（別紙２）</t>
  </si>
  <si>
    <t>（別紙３）</t>
  </si>
  <si>
    <t>（別紙４）</t>
  </si>
  <si>
    <t>建築士による提案内容への適合確認書（実績報告）</t>
    <phoneticPr fontId="2"/>
  </si>
  <si>
    <t>建築士による耐震性の基準への適合確認書</t>
    <phoneticPr fontId="2"/>
  </si>
  <si>
    <t>耐震性を証明する書類（耐震診断の結果等）</t>
    <phoneticPr fontId="2"/>
  </si>
  <si>
    <t>改修工事の内容（仕様・数量）を確認できるもの</t>
    <phoneticPr fontId="2"/>
  </si>
  <si>
    <t>請負契約書または注文請書・注文書等</t>
    <phoneticPr fontId="2"/>
  </si>
  <si>
    <t>その他協議会が確認に必要と判断するもの</t>
    <phoneticPr fontId="2"/>
  </si>
  <si>
    <t>１．</t>
  </si>
  <si>
    <t>基本情報入力シート</t>
    <rPh sb="0" eb="2">
      <t>キホン</t>
    </rPh>
    <rPh sb="2" eb="4">
      <t>ジョウホウ</t>
    </rPh>
    <rPh sb="4" eb="6">
      <t>ニュウリョク</t>
    </rPh>
    <phoneticPr fontId="2"/>
  </si>
  <si>
    <t>＜ご注意＞</t>
    <rPh sb="2" eb="4">
      <t>チュウイ</t>
    </rPh>
    <phoneticPr fontId="2"/>
  </si>
  <si>
    <t>　応募番号</t>
    <rPh sb="1" eb="3">
      <t>オウボ</t>
    </rPh>
    <rPh sb="3" eb="5">
      <t>バンゴウ</t>
    </rPh>
    <phoneticPr fontId="2"/>
  </si>
  <si>
    <t>　事業名</t>
    <rPh sb="1" eb="3">
      <t>ジギョウ</t>
    </rPh>
    <rPh sb="3" eb="4">
      <t>メイ</t>
    </rPh>
    <phoneticPr fontId="2"/>
  </si>
  <si>
    <t>　代表提案者</t>
    <rPh sb="1" eb="3">
      <t>ダイヒョウ</t>
    </rPh>
    <rPh sb="3" eb="6">
      <t>テイアンシャ</t>
    </rPh>
    <phoneticPr fontId="2"/>
  </si>
  <si>
    <t>　法人名</t>
    <rPh sb="1" eb="3">
      <t>ホウジン</t>
    </rPh>
    <rPh sb="3" eb="4">
      <t>メイ</t>
    </rPh>
    <phoneticPr fontId="2"/>
  </si>
  <si>
    <t>　役職名</t>
    <rPh sb="1" eb="4">
      <t>ヤクショクメイ</t>
    </rPh>
    <phoneticPr fontId="2"/>
  </si>
  <si>
    <t>　代表者氏名</t>
    <rPh sb="1" eb="4">
      <t>ダイヒョウシャ</t>
    </rPh>
    <rPh sb="4" eb="6">
      <t>シメイ</t>
    </rPh>
    <phoneticPr fontId="2"/>
  </si>
  <si>
    <t>　郵便番号</t>
    <rPh sb="1" eb="5">
      <t>ユウビンバンゴウ</t>
    </rPh>
    <phoneticPr fontId="2"/>
  </si>
  <si>
    <t>　住所</t>
    <rPh sb="1" eb="3">
      <t>ジュウショ</t>
    </rPh>
    <phoneticPr fontId="2"/>
  </si>
  <si>
    <t>　電話番号</t>
    <rPh sb="1" eb="3">
      <t>デンワ</t>
    </rPh>
    <rPh sb="3" eb="5">
      <t>バンゴウ</t>
    </rPh>
    <phoneticPr fontId="2"/>
  </si>
  <si>
    <t>〒</t>
    <phoneticPr fontId="2"/>
  </si>
  <si>
    <t>ﾌﾘｶﾞﾅ</t>
    <phoneticPr fontId="2"/>
  </si>
  <si>
    <t>応募番号、事業名、代表提案者、建築主の情報を入力してください。</t>
    <rPh sb="0" eb="2">
      <t>オウボ</t>
    </rPh>
    <rPh sb="2" eb="4">
      <t>バンゴウ</t>
    </rPh>
    <rPh sb="5" eb="7">
      <t>ジギョウ</t>
    </rPh>
    <rPh sb="7" eb="8">
      <t>メイ</t>
    </rPh>
    <rPh sb="9" eb="11">
      <t>ダイヒョウ</t>
    </rPh>
    <rPh sb="11" eb="14">
      <t>テイアンシャ</t>
    </rPh>
    <rPh sb="15" eb="17">
      <t>ケンチク</t>
    </rPh>
    <rPh sb="17" eb="18">
      <t>ヌシ</t>
    </rPh>
    <rPh sb="19" eb="21">
      <t>ジョウホウ</t>
    </rPh>
    <rPh sb="22" eb="24">
      <t>ニュウリョク</t>
    </rPh>
    <phoneticPr fontId="2"/>
  </si>
  <si>
    <t>-</t>
    <phoneticPr fontId="2"/>
  </si>
  <si>
    <t>　区分</t>
    <rPh sb="1" eb="3">
      <t>クブン</t>
    </rPh>
    <phoneticPr fontId="2"/>
  </si>
  <si>
    <t>交付申請額の算出方法及び事業経費の配分</t>
  </si>
  <si>
    <t>(単位：千円)</t>
    <phoneticPr fontId="2"/>
  </si>
  <si>
    <t>補助対象事業費</t>
  </si>
  <si>
    <t>補助率</t>
  </si>
  <si>
    <t>補助金申請額</t>
  </si>
  <si>
    <t>(</t>
    <phoneticPr fontId="2"/>
  </si>
  <si>
    <t>)</t>
    <phoneticPr fontId="2"/>
  </si>
  <si>
    <t>1/3</t>
    <phoneticPr fontId="2"/>
  </si>
  <si>
    <t>）</t>
    <phoneticPr fontId="2"/>
  </si>
  <si>
    <t>□</t>
  </si>
  <si>
    <t>あり</t>
    <phoneticPr fontId="2"/>
  </si>
  <si>
    <t>なし</t>
    <phoneticPr fontId="2"/>
  </si>
  <si>
    <t>２．</t>
    <phoneticPr fontId="2"/>
  </si>
  <si>
    <t>３．</t>
    <phoneticPr fontId="2"/>
  </si>
  <si>
    <t>補助金申請額合計が補助限度額を超える場合、交付申請額は補助限度額とする。</t>
    <phoneticPr fontId="2"/>
  </si>
  <si>
    <t>４．</t>
    <phoneticPr fontId="2"/>
  </si>
  <si>
    <t>各金額は千円単位で記入のこと。（端数切捨て）</t>
    <phoneticPr fontId="2"/>
  </si>
  <si>
    <t>事業名：</t>
    <phoneticPr fontId="2"/>
  </si>
  <si>
    <t>別紙２</t>
  </si>
  <si>
    <t>交付申請額の算出方法の明細</t>
  </si>
  <si>
    <t>１．省エネ改修工事費</t>
    <rPh sb="2" eb="3">
      <t>ショウ</t>
    </rPh>
    <rPh sb="5" eb="7">
      <t>カイシュウ</t>
    </rPh>
    <rPh sb="7" eb="10">
      <t>コウジヒ</t>
    </rPh>
    <phoneticPr fontId="2"/>
  </si>
  <si>
    <t>補助対象棟数</t>
  </si>
  <si>
    <t>　　　　　　　　　</t>
  </si>
  <si>
    <t>２．エネルギー使用量の計測等に係る事業費</t>
    <rPh sb="7" eb="9">
      <t>シヨウ</t>
    </rPh>
    <rPh sb="9" eb="10">
      <t>リョウ</t>
    </rPh>
    <rPh sb="11" eb="13">
      <t>ケイソク</t>
    </rPh>
    <rPh sb="13" eb="14">
      <t>トウ</t>
    </rPh>
    <rPh sb="15" eb="16">
      <t>カカ</t>
    </rPh>
    <rPh sb="17" eb="20">
      <t>ジギョウヒ</t>
    </rPh>
    <phoneticPr fontId="2"/>
  </si>
  <si>
    <t>(単位：千円)</t>
  </si>
  <si>
    <t>※1　バリアフリー改修に係る工事費は、バリアフリー改修工事を行う場合のみ記載すること。</t>
    <phoneticPr fontId="2"/>
  </si>
  <si>
    <t>注１．交付変更承認申請の場合には、前回申請で記載した内容を上段（　）内に記載すること。</t>
  </si>
  <si>
    <t>　　　※交付申請時には、下段のみ記載すること。</t>
    <rPh sb="4" eb="6">
      <t>コウフ</t>
    </rPh>
    <rPh sb="6" eb="8">
      <t>シンセイ</t>
    </rPh>
    <rPh sb="8" eb="9">
      <t>ジ</t>
    </rPh>
    <rPh sb="12" eb="14">
      <t>ゲダン</t>
    </rPh>
    <rPh sb="16" eb="18">
      <t>キサイ</t>
    </rPh>
    <phoneticPr fontId="2"/>
  </si>
  <si>
    <t>注２．建築物等毎に補助対象事業費の積算内訳(参考様式２)を添付すること。</t>
    <rPh sb="22" eb="24">
      <t>サンコウ</t>
    </rPh>
    <rPh sb="24" eb="26">
      <t>ヨウシキ</t>
    </rPh>
    <phoneticPr fontId="2"/>
  </si>
  <si>
    <t>別紙３</t>
  </si>
  <si>
    <t>附帯事務費明細書</t>
  </si>
  <si>
    <t>費　目</t>
    <rPh sb="0" eb="1">
      <t>ヒ</t>
    </rPh>
    <rPh sb="2" eb="3">
      <t>メ</t>
    </rPh>
    <phoneticPr fontId="2"/>
  </si>
  <si>
    <t>科　目</t>
    <rPh sb="0" eb="1">
      <t>カ</t>
    </rPh>
    <rPh sb="2" eb="3">
      <t>メ</t>
    </rPh>
    <phoneticPr fontId="2"/>
  </si>
  <si>
    <t>金　額</t>
  </si>
  <si>
    <t>積　算　内　訳</t>
  </si>
  <si>
    <t>使　　途</t>
  </si>
  <si>
    <t>旅　　費</t>
  </si>
  <si>
    <t>庁　　費</t>
  </si>
  <si>
    <t>合　計</t>
  </si>
  <si>
    <t>　　　※交付申請時には、下段のみ記載すること。</t>
    <phoneticPr fontId="2"/>
  </si>
  <si>
    <t>注２．積算内訳の欄には、当該経費に係る額の算出についての積算の内訳を詳細に記載すること。</t>
  </si>
  <si>
    <t>　　　複数の建築物等にかかる場合は該当する建物を記載すること。</t>
    <phoneticPr fontId="2"/>
  </si>
  <si>
    <t>注３．使途の欄には、必要に応じて、当該積算内訳についての使途の内容を記載すること。</t>
  </si>
  <si>
    <t>　　　また、ここに挙げる事務費は建築工事費の諸経費に含まれないこと。</t>
    <phoneticPr fontId="2"/>
  </si>
  <si>
    <t>)号</t>
    <phoneticPr fontId="2"/>
  </si>
  <si>
    <t>建築士の氏名</t>
    <phoneticPr fontId="2"/>
  </si>
  <si>
    <t>建築士事務所名または会社名</t>
    <rPh sb="10" eb="13">
      <t>カイシャメイ</t>
    </rPh>
    <phoneticPr fontId="2"/>
  </si>
  <si>
    <t>（</t>
    <phoneticPr fontId="2"/>
  </si>
  <si>
    <t>）建築士事務所(</t>
    <phoneticPr fontId="2"/>
  </si>
  <si>
    <t>１．建築物の基本事項</t>
    <phoneticPr fontId="2"/>
  </si>
  <si>
    <t>事　業　名</t>
  </si>
  <si>
    <t>建築物の所在地</t>
  </si>
  <si>
    <t>電話番号</t>
    <phoneticPr fontId="2"/>
  </si>
  <si>
    <t>建　築　士</t>
    <phoneticPr fontId="2"/>
  </si>
  <si>
    <t>３．採択された省エネ改修事業の内容への適合状況</t>
    <phoneticPr fontId="2"/>
  </si>
  <si>
    <t>省エネ改修事業の内容</t>
  </si>
  <si>
    <t>適合性の評価</t>
  </si>
  <si>
    <r>
      <t>注１．</t>
    </r>
    <r>
      <rPr>
        <sz val="10.5"/>
        <color indexed="10"/>
        <rFont val="ＭＳ 明朝"/>
        <family val="1"/>
        <charset val="128"/>
      </rPr>
      <t/>
    </r>
    <phoneticPr fontId="2"/>
  </si>
  <si>
    <r>
      <t xml:space="preserve">注２. </t>
    </r>
    <r>
      <rPr>
        <sz val="10.5"/>
        <color indexed="10"/>
        <rFont val="ＭＳ 明朝"/>
        <family val="1"/>
        <charset val="128"/>
      </rPr>
      <t/>
    </r>
    <phoneticPr fontId="2"/>
  </si>
  <si>
    <t>変更内容</t>
  </si>
  <si>
    <t>改修箇所</t>
  </si>
  <si>
    <t>仕様</t>
  </si>
  <si>
    <t>　Ⅰ) 出入口</t>
    <phoneticPr fontId="2"/>
  </si>
  <si>
    <t>　1.幅が80cm以上であること</t>
    <phoneticPr fontId="2"/>
  </si>
  <si>
    <t>　2.戸を設ける場合は、自動的に開閉する構造その他の車いす使用者が容易に開閉して通過できる
　　構造で、かつ、前後に高低差がない（水平部分を設けている）こと</t>
    <phoneticPr fontId="2"/>
  </si>
  <si>
    <t>　Ⅱ) 廊下等</t>
    <phoneticPr fontId="2"/>
  </si>
  <si>
    <t>　1.表面が滑りにくい仕上げであること</t>
    <phoneticPr fontId="2"/>
  </si>
  <si>
    <t>　2.階段又は傾斜路の上端に近接する部分において、点状ブロック等が敷設されていること(※2)</t>
    <phoneticPr fontId="2"/>
  </si>
  <si>
    <t>　3.幅が120cm以上であること</t>
    <phoneticPr fontId="2"/>
  </si>
  <si>
    <t>　4.戸を設ける場合は、自動的に開閉する構造その他の車いす使用者が容易に開閉して通過できる
　　構造で、かつ、前後に高低差がない（水平部分を設けている）こと</t>
    <phoneticPr fontId="2"/>
  </si>
  <si>
    <t>　Ⅲ)階段</t>
    <phoneticPr fontId="2"/>
  </si>
  <si>
    <t>　1.手すりを設けていること(踊場を除く)</t>
    <phoneticPr fontId="2"/>
  </si>
  <si>
    <t>　2.表面が滑りにくい仕上げであること</t>
    <phoneticPr fontId="2"/>
  </si>
  <si>
    <t>　3.段が識別しやすいものであること</t>
    <phoneticPr fontId="2"/>
  </si>
  <si>
    <t>　4.段がつまずきにくいものであること</t>
    <phoneticPr fontId="2"/>
  </si>
  <si>
    <t>　5.段がある部分の上端に近接する踊場の部分において、点状ブロック等が敷設されていること(※3)</t>
    <phoneticPr fontId="2"/>
  </si>
  <si>
    <t>　Ⅳ)傾斜路
  （スロープ）</t>
    <phoneticPr fontId="2"/>
  </si>
  <si>
    <t>　1.手すりを設けていること（勾配1/12以下で高さ16cm以下の傾斜部分を除く）</t>
    <phoneticPr fontId="2"/>
  </si>
  <si>
    <t>　3.前後の廊下等と識別しやすいものであること</t>
    <phoneticPr fontId="2"/>
  </si>
  <si>
    <t>　4.傾斜部分の上端に近接する踊場の部分において、点状ブロック等が敷設されていること(※4)</t>
    <phoneticPr fontId="2"/>
  </si>
  <si>
    <t>　5.幅が120cm以上(階段に併設する場合は90cm以上)であること</t>
    <phoneticPr fontId="2"/>
  </si>
  <si>
    <t>　6.勾配が1/12以下(高さ16cm以下の場合は1/8以下)であること</t>
    <phoneticPr fontId="2"/>
  </si>
  <si>
    <t>　7.高さが75cmを超える場合は、高さ75cm以内ごとに踏幅150cm以上の踊場を設けていること</t>
    <phoneticPr fontId="2"/>
  </si>
  <si>
    <t>　Ⅴ)エレベーター（Ⅵ）に規
　定するものを除く。）及びそ
　の乗降ロビー</t>
    <phoneticPr fontId="2"/>
  </si>
  <si>
    <t>　1.かご及び昇降路の出入口の幅が80cm以上であること</t>
    <phoneticPr fontId="2"/>
  </si>
  <si>
    <t>　2.かごの奥行きが135cm以上であること</t>
    <phoneticPr fontId="2"/>
  </si>
  <si>
    <t>　3.乗降ロビーは高低差が無く、その幅及び奥行きは150cm以上であること</t>
    <phoneticPr fontId="2"/>
  </si>
  <si>
    <t>　4.かご内及び乗降ロビーに車いす使用者が利用しやすい制御装置が設けられていること</t>
    <phoneticPr fontId="2"/>
  </si>
  <si>
    <t>　5.かご内に停止予定階・現在位置を表示する装置が設けられていること</t>
    <phoneticPr fontId="2"/>
  </si>
  <si>
    <t>　6.乗降ロビーに到着するかごの昇降方向を表示する装置が設けられていること</t>
    <phoneticPr fontId="2"/>
  </si>
  <si>
    <t>　Ⅵ)特殊な構造又は使用形
　態のエレベーター</t>
    <phoneticPr fontId="2"/>
  </si>
  <si>
    <t>　1.段差解消機(平成12年建設省告示第1413号第1第九号のもの)であること</t>
    <phoneticPr fontId="2"/>
  </si>
  <si>
    <t>　2.かごの幅が70cm以上であること</t>
    <phoneticPr fontId="2"/>
  </si>
  <si>
    <t>　3.かごの奥行きが120cm以上であること</t>
    <phoneticPr fontId="2"/>
  </si>
  <si>
    <t>　4.車いす使用者がかご内で方向を変更する必要がある場合において、かごの幅及び奥行きが十分
　　確保されたものであること</t>
    <phoneticPr fontId="2"/>
  </si>
  <si>
    <t>　Ⅶ)特殊な構造又は使用形
　態のエスカレーター</t>
    <phoneticPr fontId="2"/>
  </si>
  <si>
    <t>　1.車いす使用者用エスカレーター(平成12年建設省告示第1417号第1ただし書のもの)であること</t>
    <phoneticPr fontId="2"/>
  </si>
  <si>
    <t>　Ⅷ)
　便所
　(※5)</t>
    <phoneticPr fontId="2"/>
  </si>
  <si>
    <t>　車いす使用者
　用便房</t>
    <phoneticPr fontId="2"/>
  </si>
  <si>
    <t>　1.腰掛便座、手すり等が適切に設置されていること</t>
    <phoneticPr fontId="2"/>
  </si>
  <si>
    <t>　2.車いすで利用しやすいよう十分な空間が確保されていること</t>
    <phoneticPr fontId="2"/>
  </si>
  <si>
    <t>　水洗器具を
　設けた便房</t>
    <phoneticPr fontId="2"/>
  </si>
  <si>
    <t>　1.水洗器具(オスメイト対応)を設けた便房であること</t>
    <phoneticPr fontId="2"/>
  </si>
  <si>
    <t>　男子用小便器</t>
    <phoneticPr fontId="2"/>
  </si>
  <si>
    <t>　1.置式の小便器、壁掛式小便器(受け口の高さが35cm以下のものに限る)その他これらに類する小
　　便器が設けられていること</t>
    <phoneticPr fontId="2"/>
  </si>
  <si>
    <t>注１．「バリアフリー改修工事の内容」欄内に記載されているバリアフリー工事のうち、該当する改修箇所にチェック(☑または■)し、改修箇所に対する仕様欄における各項目について適合していることを確認し、該当するものをチェック(☑または■)すること。各改修箇所における仕様欄の全ての項目を満たすものが補助対象となります。</t>
    <phoneticPr fontId="2"/>
  </si>
  <si>
    <t>※１　本仕様は原則として「高齢者、障害者等の移動等の円滑化の促進に関する法律」（バリアフリー法）における建築物移動等円滑化基準に</t>
    <phoneticPr fontId="2"/>
  </si>
  <si>
    <t>　　　基づいています。</t>
    <phoneticPr fontId="2"/>
  </si>
  <si>
    <t>※３　「自動車車庫に設ける場合」「段部分と連続して手すりを設ける場合」を除く。</t>
    <phoneticPr fontId="2"/>
  </si>
  <si>
    <t>※５　いずれか1以上の改修の場合でも可とする。</t>
    <phoneticPr fontId="2"/>
  </si>
  <si>
    <t>※複数棟の場合のみ提出してください。</t>
    <rPh sb="1" eb="3">
      <t>フクスウ</t>
    </rPh>
    <rPh sb="3" eb="4">
      <t>トウ</t>
    </rPh>
    <rPh sb="5" eb="7">
      <t>バアイ</t>
    </rPh>
    <rPh sb="9" eb="11">
      <t>テイシュツ</t>
    </rPh>
    <phoneticPr fontId="2"/>
  </si>
  <si>
    <t>　　　　　　　　　　　　　　　　  　　　　　</t>
    <phoneticPr fontId="2"/>
  </si>
  <si>
    <t>別添３</t>
    <phoneticPr fontId="2"/>
  </si>
  <si>
    <t>交　付　申　請　内　訳　書</t>
    <rPh sb="0" eb="1">
      <t>コウ</t>
    </rPh>
    <rPh sb="2" eb="3">
      <t>ヅケ</t>
    </rPh>
    <rPh sb="4" eb="5">
      <t>サル</t>
    </rPh>
    <rPh sb="6" eb="7">
      <t>ショウ</t>
    </rPh>
    <rPh sb="8" eb="9">
      <t>ナイ</t>
    </rPh>
    <rPh sb="10" eb="11">
      <t>ヤク</t>
    </rPh>
    <rPh sb="12" eb="13">
      <t>ショ</t>
    </rPh>
    <phoneticPr fontId="2"/>
  </si>
  <si>
    <t>（複数の建築物等を改修する提案の場合）</t>
    <phoneticPr fontId="2"/>
  </si>
  <si>
    <t>棟名</t>
    <rPh sb="0" eb="1">
      <t>トウ</t>
    </rPh>
    <rPh sb="1" eb="2">
      <t>ナ</t>
    </rPh>
    <phoneticPr fontId="2"/>
  </si>
  <si>
    <t>補助対象事業費（Ａ）</t>
    <rPh sb="0" eb="2">
      <t>ホジョ</t>
    </rPh>
    <rPh sb="2" eb="4">
      <t>タイショウ</t>
    </rPh>
    <rPh sb="4" eb="7">
      <t>ジギョウヒ</t>
    </rPh>
    <phoneticPr fontId="2"/>
  </si>
  <si>
    <t>補
助
率</t>
    <rPh sb="0" eb="1">
      <t>ホ</t>
    </rPh>
    <rPh sb="2" eb="3">
      <t>タスケル</t>
    </rPh>
    <rPh sb="4" eb="5">
      <t>リツ</t>
    </rPh>
    <phoneticPr fontId="2"/>
  </si>
  <si>
    <r>
      <t xml:space="preserve">附帯事務費(Ｃ)
(※1)
</t>
    </r>
    <r>
      <rPr>
        <sz val="8"/>
        <rFont val="ＭＳ Ｐ明朝"/>
        <family val="1"/>
        <charset val="128"/>
      </rPr>
      <t>（B)小計×2.2%以内</t>
    </r>
    <rPh sb="0" eb="2">
      <t>フタイ</t>
    </rPh>
    <rPh sb="2" eb="5">
      <t>ジムヒ</t>
    </rPh>
    <phoneticPr fontId="2"/>
  </si>
  <si>
    <t>補助対象事業費（Ｄ）</t>
    <rPh sb="0" eb="2">
      <t>ホジョ</t>
    </rPh>
    <rPh sb="2" eb="4">
      <t>タイショウ</t>
    </rPh>
    <rPh sb="4" eb="7">
      <t>ジギョウヒ</t>
    </rPh>
    <phoneticPr fontId="2"/>
  </si>
  <si>
    <t>補助基本額（E）
（※1）</t>
    <phoneticPr fontId="2"/>
  </si>
  <si>
    <r>
      <t xml:space="preserve">附帯事務費(Ｆ)
(※1)
</t>
    </r>
    <r>
      <rPr>
        <sz val="8"/>
        <rFont val="ＭＳ Ｐ明朝"/>
        <family val="1"/>
        <charset val="128"/>
      </rPr>
      <t>（E)小計×2.2%以内</t>
    </r>
    <rPh sb="0" eb="2">
      <t>フタイ</t>
    </rPh>
    <rPh sb="2" eb="5">
      <t>ジムヒ</t>
    </rPh>
    <phoneticPr fontId="2"/>
  </si>
  <si>
    <t>省エネ改修工事費</t>
    <rPh sb="0" eb="1">
      <t>ショウ</t>
    </rPh>
    <rPh sb="3" eb="5">
      <t>カイシュウ</t>
    </rPh>
    <rPh sb="5" eb="7">
      <t>コウジ</t>
    </rPh>
    <rPh sb="7" eb="8">
      <t>ヒ</t>
    </rPh>
    <phoneticPr fontId="2"/>
  </si>
  <si>
    <t>小計</t>
    <rPh sb="0" eb="2">
      <t>ショウケイ</t>
    </rPh>
    <phoneticPr fontId="2"/>
  </si>
  <si>
    <t>バリアフリー改修工事
に係る事業費</t>
    <rPh sb="6" eb="8">
      <t>カイシュウ</t>
    </rPh>
    <rPh sb="8" eb="10">
      <t>コウジ</t>
    </rPh>
    <rPh sb="12" eb="13">
      <t>カカワ</t>
    </rPh>
    <rPh sb="14" eb="17">
      <t>ジギョウヒ</t>
    </rPh>
    <phoneticPr fontId="2"/>
  </si>
  <si>
    <t>エネルギー使用量の
計測等に係る事業費</t>
    <phoneticPr fontId="2"/>
  </si>
  <si>
    <t>小計　（H）
（※1）</t>
    <rPh sb="0" eb="2">
      <t>ショウケイ</t>
    </rPh>
    <phoneticPr fontId="2"/>
  </si>
  <si>
    <t>省エネ改修工事費</t>
    <phoneticPr fontId="2"/>
  </si>
  <si>
    <t>合計　（Ｉ）　　　　　　　　　　　　（小計の合計額）</t>
    <rPh sb="0" eb="2">
      <t>ゴウケイ</t>
    </rPh>
    <rPh sb="19" eb="21">
      <t>ショウケイ</t>
    </rPh>
    <rPh sb="22" eb="24">
      <t>ゴウケイ</t>
    </rPh>
    <rPh sb="24" eb="25">
      <t>ガク</t>
    </rPh>
    <phoneticPr fontId="2"/>
  </si>
  <si>
    <t>（単位　：　千円）</t>
    <phoneticPr fontId="2"/>
  </si>
  <si>
    <t>※</t>
    <phoneticPr fontId="2"/>
  </si>
  <si>
    <t>（Ｂ）は(A)×1/3の金額を記載して下さい。また、（E）は(D)×1/3の金額を記載して下さい。</t>
    <phoneticPr fontId="2"/>
  </si>
  <si>
    <t>千円未満の端数は切捨て</t>
    <phoneticPr fontId="2"/>
  </si>
  <si>
    <t>他の補助金の対象と重なる工事は補助対象事業費に含めることはできません。</t>
    <phoneticPr fontId="2"/>
  </si>
  <si>
    <t>新たに申請するもの（新規）、変更の申請（変更）、交付申請済み（申請済）のいずれかを選択して下さい。</t>
    <phoneticPr fontId="2"/>
  </si>
  <si>
    <t>附帯事務費が発生するものについては別紙３附帯事務費明細書にその詳細を記載して下さい。</t>
    <phoneticPr fontId="2"/>
  </si>
  <si>
    <t>※1</t>
    <phoneticPr fontId="2"/>
  </si>
  <si>
    <t>下段（　）内には採択通知書の金額（またはその合計）を記載して下さい。</t>
    <phoneticPr fontId="2"/>
  </si>
  <si>
    <t>別添４</t>
    <phoneticPr fontId="2"/>
  </si>
  <si>
    <t>交 付 申 請 概 要 書</t>
    <rPh sb="0" eb="1">
      <t>コウ</t>
    </rPh>
    <rPh sb="2" eb="3">
      <t>ヅケ</t>
    </rPh>
    <rPh sb="4" eb="5">
      <t>サル</t>
    </rPh>
    <rPh sb="6" eb="7">
      <t>ショウ</t>
    </rPh>
    <rPh sb="8" eb="9">
      <t>オオムネ</t>
    </rPh>
    <rPh sb="10" eb="11">
      <t>ヨウ</t>
    </rPh>
    <rPh sb="12" eb="13">
      <t>ショ</t>
    </rPh>
    <phoneticPr fontId="2"/>
  </si>
  <si>
    <t>棟名</t>
    <rPh sb="0" eb="1">
      <t>トウ</t>
    </rPh>
    <rPh sb="1" eb="2">
      <t>メイ</t>
    </rPh>
    <phoneticPr fontId="2"/>
  </si>
  <si>
    <t>概　要</t>
    <rPh sb="0" eb="1">
      <t>オオムネ</t>
    </rPh>
    <rPh sb="2" eb="3">
      <t>ヨウ</t>
    </rPh>
    <phoneticPr fontId="2"/>
  </si>
  <si>
    <t>建築主</t>
    <rPh sb="0" eb="2">
      <t>ケンチク</t>
    </rPh>
    <rPh sb="2" eb="3">
      <t>ヌシ</t>
    </rPh>
    <phoneticPr fontId="2"/>
  </si>
  <si>
    <t>フリガナ</t>
    <phoneticPr fontId="2"/>
  </si>
  <si>
    <t>所在地</t>
    <phoneticPr fontId="2"/>
  </si>
  <si>
    <t>事業期間</t>
    <rPh sb="0" eb="2">
      <t>ジギョウ</t>
    </rPh>
    <rPh sb="2" eb="4">
      <t>キカン</t>
    </rPh>
    <phoneticPr fontId="2"/>
  </si>
  <si>
    <t>（着工～完了）</t>
    <rPh sb="4" eb="6">
      <t>カンリョウ</t>
    </rPh>
    <phoneticPr fontId="2"/>
  </si>
  <si>
    <t>年</t>
    <phoneticPr fontId="2"/>
  </si>
  <si>
    <t>月</t>
    <rPh sb="0" eb="1">
      <t>ガツ</t>
    </rPh>
    <phoneticPr fontId="2"/>
  </si>
  <si>
    <t>着工</t>
  </si>
  <si>
    <t>完了</t>
    <rPh sb="0" eb="2">
      <t>カンリョウ</t>
    </rPh>
    <phoneticPr fontId="2"/>
  </si>
  <si>
    <t>他の補助金申請
の有無</t>
    <rPh sb="0" eb="1">
      <t>タ</t>
    </rPh>
    <rPh sb="2" eb="5">
      <t>ホジョキン</t>
    </rPh>
    <rPh sb="5" eb="7">
      <t>シンセイ</t>
    </rPh>
    <rPh sb="9" eb="11">
      <t>ウム</t>
    </rPh>
    <phoneticPr fontId="2"/>
  </si>
  <si>
    <t>増改築工事の有無</t>
    <rPh sb="0" eb="1">
      <t>ゾウ</t>
    </rPh>
    <rPh sb="1" eb="3">
      <t>カイチク</t>
    </rPh>
    <rPh sb="3" eb="5">
      <t>コウジ</t>
    </rPh>
    <rPh sb="6" eb="8">
      <t>ウム</t>
    </rPh>
    <phoneticPr fontId="2"/>
  </si>
  <si>
    <t>省エネ改修工事
の内容</t>
    <rPh sb="0" eb="1">
      <t>ショウ</t>
    </rPh>
    <rPh sb="3" eb="5">
      <t>カイシュウ</t>
    </rPh>
    <rPh sb="5" eb="7">
      <t>コウジ</t>
    </rPh>
    <rPh sb="9" eb="11">
      <t>ナイヨウ</t>
    </rPh>
    <phoneticPr fontId="2"/>
  </si>
  <si>
    <t>・</t>
    <phoneticPr fontId="2"/>
  </si>
  <si>
    <t>エネルギー性能表示
の内容</t>
    <rPh sb="5" eb="7">
      <t>セイノウ</t>
    </rPh>
    <rPh sb="7" eb="9">
      <t>ヒョウジ</t>
    </rPh>
    <rPh sb="11" eb="13">
      <t>ナイヨウ</t>
    </rPh>
    <phoneticPr fontId="2"/>
  </si>
  <si>
    <t>バリアフリー改修工事の有無</t>
    <rPh sb="6" eb="8">
      <t>カイシュウ</t>
    </rPh>
    <rPh sb="8" eb="10">
      <t>コウジ</t>
    </rPh>
    <rPh sb="11" eb="13">
      <t>ウム</t>
    </rPh>
    <phoneticPr fontId="2"/>
  </si>
  <si>
    <t>Ⅰ　Ⅱ　Ⅲ　Ⅳ　Ⅴ　Ⅵ　Ⅶ　Ⅷ</t>
    <phoneticPr fontId="2"/>
  </si>
  <si>
    <t>バリアフリー改修工事
の内容</t>
    <rPh sb="6" eb="8">
      <t>カイシュウ</t>
    </rPh>
    <rPh sb="8" eb="10">
      <t>コウジ</t>
    </rPh>
    <rPh sb="12" eb="14">
      <t>ナイヨウ</t>
    </rPh>
    <phoneticPr fontId="2"/>
  </si>
  <si>
    <t>印</t>
    <rPh sb="0" eb="1">
      <t>イン</t>
    </rPh>
    <phoneticPr fontId="2"/>
  </si>
  <si>
    <t>別添６</t>
    <phoneticPr fontId="2"/>
  </si>
  <si>
    <t>　</t>
    <phoneticPr fontId="2"/>
  </si>
  <si>
    <t>振込口座登録票</t>
    <phoneticPr fontId="2"/>
  </si>
  <si>
    <t>１．銀行名</t>
    <phoneticPr fontId="2"/>
  </si>
  <si>
    <t>２．支店名</t>
    <phoneticPr fontId="2"/>
  </si>
  <si>
    <t>３．預金種別（該当する種別を○で囲んでください）</t>
    <phoneticPr fontId="2"/>
  </si>
  <si>
    <t>普　通</t>
    <rPh sb="0" eb="1">
      <t>ススム</t>
    </rPh>
    <rPh sb="2" eb="3">
      <t>ツウ</t>
    </rPh>
    <phoneticPr fontId="2"/>
  </si>
  <si>
    <t>当　座</t>
    <rPh sb="0" eb="1">
      <t>トウ</t>
    </rPh>
    <rPh sb="2" eb="3">
      <t>ザ</t>
    </rPh>
    <phoneticPr fontId="2"/>
  </si>
  <si>
    <t>その他</t>
    <rPh sb="2" eb="3">
      <t>タ</t>
    </rPh>
    <phoneticPr fontId="2"/>
  </si>
  <si>
    <t>４．口座番号</t>
    <phoneticPr fontId="2"/>
  </si>
  <si>
    <t>５．郵便番号及び住所</t>
    <phoneticPr fontId="2"/>
  </si>
  <si>
    <t>１）郵便番号</t>
    <phoneticPr fontId="2"/>
  </si>
  <si>
    <t>２）住　　所：</t>
    <phoneticPr fontId="2"/>
  </si>
  <si>
    <t>カ　ナ：</t>
    <phoneticPr fontId="2"/>
  </si>
  <si>
    <t>応募番号：</t>
    <phoneticPr fontId="2"/>
  </si>
  <si>
    <t>代表提案者：</t>
    <phoneticPr fontId="2"/>
  </si>
  <si>
    <t>①</t>
    <phoneticPr fontId="2"/>
  </si>
  <si>
    <t>②</t>
    <phoneticPr fontId="2"/>
  </si>
  <si>
    <t>③</t>
    <phoneticPr fontId="2"/>
  </si>
  <si>
    <t>建物名</t>
    <rPh sb="0" eb="2">
      <t>タテモノ</t>
    </rPh>
    <rPh sb="2" eb="3">
      <t>メイ</t>
    </rPh>
    <phoneticPr fontId="2"/>
  </si>
  <si>
    <t>○棟目／計○棟</t>
    <rPh sb="1" eb="2">
      <t>トウ</t>
    </rPh>
    <rPh sb="2" eb="3">
      <t>メ</t>
    </rPh>
    <rPh sb="4" eb="5">
      <t>ケイ</t>
    </rPh>
    <rPh sb="6" eb="7">
      <t>トウ</t>
    </rPh>
    <phoneticPr fontId="2"/>
  </si>
  <si>
    <t>任意様式１</t>
    <rPh sb="0" eb="2">
      <t>ニンイ</t>
    </rPh>
    <rPh sb="2" eb="4">
      <t>ヨウシキ</t>
    </rPh>
    <phoneticPr fontId="2"/>
  </si>
  <si>
    <t>委 任 状</t>
    <rPh sb="0" eb="1">
      <t>イ</t>
    </rPh>
    <rPh sb="2" eb="3">
      <t>ニン</t>
    </rPh>
    <rPh sb="4" eb="5">
      <t>ジョウ</t>
    </rPh>
    <phoneticPr fontId="2"/>
  </si>
  <si>
    <t>事務代行者</t>
    <rPh sb="0" eb="2">
      <t>ジム</t>
    </rPh>
    <rPh sb="2" eb="4">
      <t>ダイコウ</t>
    </rPh>
    <rPh sb="4" eb="5">
      <t>シャ</t>
    </rPh>
    <phoneticPr fontId="2"/>
  </si>
  <si>
    <t>会社名</t>
    <rPh sb="0" eb="3">
      <t>カイシャメイ</t>
    </rPh>
    <phoneticPr fontId="2"/>
  </si>
  <si>
    <t>役職・代表者名</t>
    <rPh sb="0" eb="2">
      <t>ヤクショク</t>
    </rPh>
    <rPh sb="3" eb="6">
      <t>ダイヒョウシャ</t>
    </rPh>
    <rPh sb="6" eb="7">
      <t>メイ</t>
    </rPh>
    <phoneticPr fontId="2"/>
  </si>
  <si>
    <t>住所</t>
    <phoneticPr fontId="2"/>
  </si>
  <si>
    <t>省エネ化推進事業補助金の交付申請書等に関する問い合わせ先となることの権限を委任し</t>
    <rPh sb="3" eb="4">
      <t>カ</t>
    </rPh>
    <rPh sb="4" eb="6">
      <t>スイシン</t>
    </rPh>
    <rPh sb="17" eb="18">
      <t>トウ</t>
    </rPh>
    <rPh sb="22" eb="23">
      <t>ト</t>
    </rPh>
    <rPh sb="24" eb="25">
      <t>ア</t>
    </rPh>
    <rPh sb="27" eb="28">
      <t>サキ</t>
    </rPh>
    <phoneticPr fontId="2"/>
  </si>
  <si>
    <t>ます。</t>
    <phoneticPr fontId="2"/>
  </si>
  <si>
    <t>委任者（代表提案者）</t>
    <rPh sb="4" eb="6">
      <t>ダイヒョウ</t>
    </rPh>
    <rPh sb="6" eb="9">
      <t>テイアンシャ</t>
    </rPh>
    <phoneticPr fontId="2"/>
  </si>
  <si>
    <t>◇提出書類の確認事項／チェックシート</t>
    <rPh sb="1" eb="3">
      <t>テイシュツ</t>
    </rPh>
    <rPh sb="3" eb="5">
      <t>ショルイ</t>
    </rPh>
    <rPh sb="6" eb="8">
      <t>カクニン</t>
    </rPh>
    <rPh sb="8" eb="10">
      <t>ジコウ</t>
    </rPh>
    <phoneticPr fontId="2"/>
  </si>
  <si>
    <t>法人名</t>
    <phoneticPr fontId="2"/>
  </si>
  <si>
    <t>フリガナ　</t>
    <phoneticPr fontId="2"/>
  </si>
  <si>
    <t>部署・役職</t>
    <rPh sb="0" eb="2">
      <t>ブショ</t>
    </rPh>
    <rPh sb="3" eb="5">
      <t>ヤクショク</t>
    </rPh>
    <phoneticPr fontId="2"/>
  </si>
  <si>
    <t>Ｅ-ｍａｉｌ</t>
    <phoneticPr fontId="2"/>
  </si>
  <si>
    <t>［交付申請書］</t>
    <rPh sb="1" eb="3">
      <t>コウフ</t>
    </rPh>
    <rPh sb="3" eb="5">
      <t>シンセイ</t>
    </rPh>
    <phoneticPr fontId="2"/>
  </si>
  <si>
    <t>様式</t>
    <phoneticPr fontId="2"/>
  </si>
  <si>
    <t>　提出書類</t>
    <phoneticPr fontId="2"/>
  </si>
  <si>
    <t>確認事項</t>
    <rPh sb="0" eb="2">
      <t>カクニン</t>
    </rPh>
    <rPh sb="2" eb="4">
      <t>ジコウ</t>
    </rPh>
    <phoneticPr fontId="2"/>
  </si>
  <si>
    <t>確認欄</t>
    <rPh sb="0" eb="2">
      <t>カクニン</t>
    </rPh>
    <rPh sb="2" eb="3">
      <t>ラン</t>
    </rPh>
    <phoneticPr fontId="2"/>
  </si>
  <si>
    <t>別記様式第１</t>
  </si>
  <si>
    <t>別紙１</t>
  </si>
  <si>
    <t>原本写し</t>
  </si>
  <si>
    <t>全体事業進捗管理表</t>
    <phoneticPr fontId="2"/>
  </si>
  <si>
    <t>交付申請内訳書</t>
  </si>
  <si>
    <t>交付申請概要書</t>
  </si>
  <si>
    <t>別添５</t>
  </si>
  <si>
    <t>振込口座登録票</t>
  </si>
  <si>
    <t>原本写し</t>
    <rPh sb="0" eb="2">
      <t>ゲンポン</t>
    </rPh>
    <phoneticPr fontId="2"/>
  </si>
  <si>
    <t>耐震性を証明する書類</t>
    <rPh sb="0" eb="3">
      <t>タイシンセイ</t>
    </rPh>
    <phoneticPr fontId="2"/>
  </si>
  <si>
    <t>代表提案者の登記簿等事業実態のわかる書類</t>
  </si>
  <si>
    <t>任意様式１</t>
  </si>
  <si>
    <t>委任状</t>
    <rPh sb="0" eb="3">
      <t>イニンジョウ</t>
    </rPh>
    <phoneticPr fontId="2"/>
  </si>
  <si>
    <t>改修割合、省エネ効果、エネルギー計測・管理等の計算書</t>
    <rPh sb="19" eb="22">
      <t>カンリトウ</t>
    </rPh>
    <phoneticPr fontId="2"/>
  </si>
  <si>
    <t>任意様式３</t>
    <phoneticPr fontId="2"/>
  </si>
  <si>
    <t>補助対象事業費内訳</t>
  </si>
  <si>
    <t>任意様式４</t>
    <phoneticPr fontId="2"/>
  </si>
  <si>
    <t>改修機器、計測機器のカタログ、メーカー仕様書（改修前後）</t>
  </si>
  <si>
    <t>バリアフリー改修設備のカタログ、メーカー仕様書</t>
  </si>
  <si>
    <t>共同事業実施規約</t>
  </si>
  <si>
    <t>リース契約・ESCO契約等の場合の相関図</t>
  </si>
  <si>
    <t>―</t>
    <phoneticPr fontId="2"/>
  </si>
  <si>
    <t>その他協議会が確認に必要と判断するもの</t>
    <rPh sb="2" eb="3">
      <t>タ</t>
    </rPh>
    <rPh sb="3" eb="6">
      <t>キョウギカイ</t>
    </rPh>
    <rPh sb="7" eb="9">
      <t>カクニン</t>
    </rPh>
    <rPh sb="10" eb="12">
      <t>ヒツヨウ</t>
    </rPh>
    <rPh sb="13" eb="15">
      <t>ハンダン</t>
    </rPh>
    <phoneticPr fontId="2"/>
  </si>
  <si>
    <t>□</t>
    <phoneticPr fontId="2"/>
  </si>
  <si>
    <t>［交付変更承認申請書］</t>
    <phoneticPr fontId="2"/>
  </si>
  <si>
    <t>※確認欄の「※」の書類については、</t>
    <rPh sb="1" eb="3">
      <t>カクニン</t>
    </rPh>
    <rPh sb="3" eb="4">
      <t>ラン</t>
    </rPh>
    <rPh sb="9" eb="11">
      <t>ショルイ</t>
    </rPh>
    <phoneticPr fontId="2"/>
  </si>
  <si>
    <t>別記様式第４</t>
  </si>
  <si>
    <t>　　交付申請時より変更があるもののみ提出してください。</t>
    <phoneticPr fontId="2"/>
  </si>
  <si>
    <t>全体事業進捗管理表</t>
  </si>
  <si>
    <t>別添４</t>
  </si>
  <si>
    <t>原本(３か月以内)</t>
  </si>
  <si>
    <t>参考様式１－１</t>
    <phoneticPr fontId="2"/>
  </si>
  <si>
    <t>改修割合の算定シート</t>
    <rPh sb="0" eb="2">
      <t>カイシュウ</t>
    </rPh>
    <rPh sb="2" eb="4">
      <t>ワリアイ</t>
    </rPh>
    <rPh sb="5" eb="7">
      <t>サンテイ</t>
    </rPh>
    <phoneticPr fontId="2"/>
  </si>
  <si>
    <t>竣工年</t>
    <rPh sb="0" eb="2">
      <t>シュンコウ</t>
    </rPh>
    <rPh sb="2" eb="3">
      <t>ネン</t>
    </rPh>
    <phoneticPr fontId="2"/>
  </si>
  <si>
    <t>年</t>
    <rPh sb="0" eb="1">
      <t>ネン</t>
    </rPh>
    <phoneticPr fontId="2"/>
  </si>
  <si>
    <t xml:space="preserve">※1 </t>
    <phoneticPr fontId="2"/>
  </si>
  <si>
    <t>建物ごとに１枚の計算シートを作成してください。</t>
    <rPh sb="0" eb="2">
      <t>タテモノ</t>
    </rPh>
    <rPh sb="6" eb="7">
      <t>マイ</t>
    </rPh>
    <rPh sb="8" eb="10">
      <t>ケイサン</t>
    </rPh>
    <rPh sb="14" eb="16">
      <t>サクセイ</t>
    </rPh>
    <phoneticPr fontId="2"/>
  </si>
  <si>
    <t xml:space="preserve">※2 </t>
    <phoneticPr fontId="2"/>
  </si>
  <si>
    <t>複数棟を提案する場合、全提案のうち何棟目の計算シートかを上記に明記してください。</t>
    <rPh sb="0" eb="3">
      <t>フクスウトウ</t>
    </rPh>
    <rPh sb="4" eb="6">
      <t>テイアン</t>
    </rPh>
    <rPh sb="8" eb="10">
      <t>バアイ</t>
    </rPh>
    <rPh sb="11" eb="12">
      <t>ゼン</t>
    </rPh>
    <rPh sb="12" eb="14">
      <t>テイアン</t>
    </rPh>
    <rPh sb="17" eb="19">
      <t>ナントウ</t>
    </rPh>
    <rPh sb="19" eb="20">
      <t>メ</t>
    </rPh>
    <rPh sb="21" eb="23">
      <t>ケイサン</t>
    </rPh>
    <rPh sb="28" eb="30">
      <t>ジョウキ</t>
    </rPh>
    <rPh sb="31" eb="33">
      <t>メイキ</t>
    </rPh>
    <phoneticPr fontId="2"/>
  </si>
  <si>
    <t xml:space="preserve">※3 </t>
    <phoneticPr fontId="2"/>
  </si>
  <si>
    <t>改修割合などの数値は、様式集の別添資料「記入上の留意点」をよく読んで、記載してください。</t>
    <rPh sb="0" eb="2">
      <t>カイシュウ</t>
    </rPh>
    <rPh sb="2" eb="4">
      <t>ワリアイ</t>
    </rPh>
    <rPh sb="7" eb="9">
      <t>スウチ</t>
    </rPh>
    <rPh sb="11" eb="13">
      <t>ヨウシキ</t>
    </rPh>
    <rPh sb="13" eb="14">
      <t>シュウ</t>
    </rPh>
    <rPh sb="15" eb="17">
      <t>ベッテン</t>
    </rPh>
    <rPh sb="17" eb="19">
      <t>シリョウ</t>
    </rPh>
    <rPh sb="20" eb="22">
      <t>キニュウ</t>
    </rPh>
    <rPh sb="22" eb="23">
      <t>ジョウ</t>
    </rPh>
    <rPh sb="24" eb="27">
      <t>リュウイテン</t>
    </rPh>
    <rPh sb="31" eb="32">
      <t>ヨ</t>
    </rPh>
    <rPh sb="35" eb="37">
      <t>キサイ</t>
    </rPh>
    <phoneticPr fontId="2"/>
  </si>
  <si>
    <t>１．躯体改修における改修割合の算定</t>
    <rPh sb="2" eb="4">
      <t>クタイ</t>
    </rPh>
    <rPh sb="4" eb="6">
      <t>カイシュウ</t>
    </rPh>
    <rPh sb="10" eb="12">
      <t>カイシュウ</t>
    </rPh>
    <rPh sb="12" eb="14">
      <t>ワリアイ</t>
    </rPh>
    <rPh sb="15" eb="17">
      <t>サンテイ</t>
    </rPh>
    <phoneticPr fontId="2"/>
  </si>
  <si>
    <t>（１）躯体（外皮）の改修面積割合</t>
    <rPh sb="3" eb="5">
      <t>クタイ</t>
    </rPh>
    <rPh sb="6" eb="8">
      <t>ガイヒ</t>
    </rPh>
    <rPh sb="10" eb="12">
      <t>カイシュウ</t>
    </rPh>
    <rPh sb="12" eb="14">
      <t>メンセキ</t>
    </rPh>
    <rPh sb="14" eb="16">
      <t>ワリアイ</t>
    </rPh>
    <phoneticPr fontId="2"/>
  </si>
  <si>
    <t>注1）</t>
    <rPh sb="0" eb="1">
      <t>チュウ</t>
    </rPh>
    <phoneticPr fontId="2"/>
  </si>
  <si>
    <t>改修面積合計(①）には、（2）の「合計[Ａ]」の面積を記入してください。</t>
    <rPh sb="0" eb="2">
      <t>カイシュウ</t>
    </rPh>
    <rPh sb="2" eb="4">
      <t>メンセキ</t>
    </rPh>
    <rPh sb="4" eb="6">
      <t>ゴウケイ</t>
    </rPh>
    <rPh sb="17" eb="19">
      <t>ゴウケイ</t>
    </rPh>
    <rPh sb="24" eb="26">
      <t>メンセキ</t>
    </rPh>
    <rPh sb="27" eb="29">
      <t>キニュウ</t>
    </rPh>
    <phoneticPr fontId="2"/>
  </si>
  <si>
    <t>注2）</t>
    <rPh sb="0" eb="1">
      <t>チュウ</t>
    </rPh>
    <phoneticPr fontId="2"/>
  </si>
  <si>
    <t>建物全体の躯体（外皮）面積（②）は、立面図及び平面図（屋根伏図）から算出してください。各階ごとに建物外周長さ×階高により外壁面積を算出し、その合計面積に屋根面積を加算した値でも可とします。</t>
    <rPh sb="43" eb="44">
      <t>カク</t>
    </rPh>
    <rPh sb="44" eb="45">
      <t>カイ</t>
    </rPh>
    <rPh sb="48" eb="50">
      <t>タテモノ</t>
    </rPh>
    <rPh sb="50" eb="52">
      <t>ガイシュウ</t>
    </rPh>
    <rPh sb="52" eb="53">
      <t>ナガ</t>
    </rPh>
    <rPh sb="55" eb="57">
      <t>カイダカ</t>
    </rPh>
    <rPh sb="60" eb="62">
      <t>ガイヘキ</t>
    </rPh>
    <rPh sb="62" eb="64">
      <t>メンセキ</t>
    </rPh>
    <rPh sb="65" eb="67">
      <t>サンシュツ</t>
    </rPh>
    <rPh sb="71" eb="73">
      <t>ゴウケイ</t>
    </rPh>
    <rPh sb="73" eb="75">
      <t>メンセキ</t>
    </rPh>
    <rPh sb="76" eb="78">
      <t>ヤネ</t>
    </rPh>
    <rPh sb="78" eb="80">
      <t>メンセキ</t>
    </rPh>
    <rPh sb="81" eb="83">
      <t>カサン</t>
    </rPh>
    <rPh sb="85" eb="86">
      <t>アタイ</t>
    </rPh>
    <rPh sb="88" eb="89">
      <t>カ</t>
    </rPh>
    <phoneticPr fontId="2"/>
  </si>
  <si>
    <t>注3）</t>
    <rPh sb="0" eb="1">
      <t>チュウ</t>
    </rPh>
    <phoneticPr fontId="2"/>
  </si>
  <si>
    <t>計算根拠を別添資料１に記載してください。計算根拠が明示されていない場合は、書類不備として審査対象外とする場合があります。</t>
    <rPh sb="0" eb="2">
      <t>ケイサン</t>
    </rPh>
    <rPh sb="2" eb="4">
      <t>コンキョ</t>
    </rPh>
    <rPh sb="5" eb="7">
      <t>ベッテン</t>
    </rPh>
    <rPh sb="7" eb="9">
      <t>シリョウ</t>
    </rPh>
    <rPh sb="11" eb="13">
      <t>キサイ</t>
    </rPh>
    <rPh sb="20" eb="22">
      <t>ケイサン</t>
    </rPh>
    <rPh sb="22" eb="24">
      <t>コンキョ</t>
    </rPh>
    <rPh sb="25" eb="27">
      <t>メイジ</t>
    </rPh>
    <rPh sb="33" eb="35">
      <t>バアイ</t>
    </rPh>
    <rPh sb="37" eb="39">
      <t>ショルイ</t>
    </rPh>
    <rPh sb="39" eb="41">
      <t>フビ</t>
    </rPh>
    <rPh sb="44" eb="46">
      <t>シンサ</t>
    </rPh>
    <rPh sb="46" eb="48">
      <t>タイショウ</t>
    </rPh>
    <rPh sb="48" eb="49">
      <t>ガイ</t>
    </rPh>
    <rPh sb="52" eb="54">
      <t>バアイ</t>
    </rPh>
    <phoneticPr fontId="2"/>
  </si>
  <si>
    <r>
      <t xml:space="preserve">改修面積合計（㎡）
</t>
    </r>
    <r>
      <rPr>
        <u/>
        <sz val="10"/>
        <rFont val="ＭＳ Ｐゴシック"/>
        <family val="3"/>
        <charset val="128"/>
      </rPr>
      <t>(2)の[Ａ]</t>
    </r>
    <r>
      <rPr>
        <sz val="10"/>
        <rFont val="ＭＳ Ｐゴシック"/>
        <family val="3"/>
        <charset val="128"/>
      </rPr>
      <t xml:space="preserve">
（①）</t>
    </r>
    <rPh sb="0" eb="2">
      <t>カイシュウ</t>
    </rPh>
    <rPh sb="2" eb="4">
      <t>メンセキ</t>
    </rPh>
    <rPh sb="4" eb="6">
      <t>ゴウケイ</t>
    </rPh>
    <phoneticPr fontId="2"/>
  </si>
  <si>
    <t>建物全体の
躯体（外皮）面積（㎡）
(②）</t>
    <rPh sb="0" eb="2">
      <t>タテモノ</t>
    </rPh>
    <rPh sb="2" eb="4">
      <t>ゼンタイ</t>
    </rPh>
    <rPh sb="6" eb="8">
      <t>クタイ</t>
    </rPh>
    <rPh sb="9" eb="11">
      <t>ガイヒ</t>
    </rPh>
    <rPh sb="12" eb="14">
      <t>メンセキ</t>
    </rPh>
    <phoneticPr fontId="2"/>
  </si>
  <si>
    <t>*:小数点第２位以下を切り捨てて小数点第１位まで記載すること</t>
    <rPh sb="2" eb="5">
      <t>ショウスウテン</t>
    </rPh>
    <rPh sb="5" eb="6">
      <t>ダイ</t>
    </rPh>
    <rPh sb="7" eb="8">
      <t>イ</t>
    </rPh>
    <rPh sb="8" eb="10">
      <t>イカ</t>
    </rPh>
    <rPh sb="11" eb="12">
      <t>キ</t>
    </rPh>
    <rPh sb="13" eb="14">
      <t>ス</t>
    </rPh>
    <rPh sb="16" eb="19">
      <t>ショウスウテン</t>
    </rPh>
    <rPh sb="19" eb="20">
      <t>ダイ</t>
    </rPh>
    <rPh sb="21" eb="22">
      <t>イ</t>
    </rPh>
    <rPh sb="24" eb="26">
      <t>キサイ</t>
    </rPh>
    <phoneticPr fontId="2"/>
  </si>
  <si>
    <t>（２）改修面積内訳</t>
    <rPh sb="3" eb="5">
      <t>カイシュウ</t>
    </rPh>
    <rPh sb="5" eb="7">
      <t>メンセキ</t>
    </rPh>
    <rPh sb="7" eb="9">
      <t>ウチワケ</t>
    </rPh>
    <phoneticPr fontId="2"/>
  </si>
  <si>
    <t>注4）</t>
    <rPh sb="0" eb="1">
      <t>チュウ</t>
    </rPh>
    <phoneticPr fontId="2"/>
  </si>
  <si>
    <t>上表の改修面積合計（①）の改修項目別内訳を下表①に、改修項目別全体面積を下表②に記載してください。</t>
    <rPh sb="0" eb="2">
      <t>ジョウヒョウ</t>
    </rPh>
    <rPh sb="3" eb="5">
      <t>カイシュウ</t>
    </rPh>
    <rPh sb="5" eb="7">
      <t>メンセキ</t>
    </rPh>
    <rPh sb="7" eb="9">
      <t>ゴウケイ</t>
    </rPh>
    <rPh sb="13" eb="15">
      <t>カイシュウ</t>
    </rPh>
    <rPh sb="15" eb="17">
      <t>コウモク</t>
    </rPh>
    <rPh sb="17" eb="18">
      <t>ベツ</t>
    </rPh>
    <rPh sb="18" eb="20">
      <t>ウチワケ</t>
    </rPh>
    <rPh sb="21" eb="22">
      <t>シタ</t>
    </rPh>
    <rPh sb="22" eb="23">
      <t>ヒョウ</t>
    </rPh>
    <rPh sb="26" eb="28">
      <t>カイシュウ</t>
    </rPh>
    <rPh sb="28" eb="30">
      <t>コウモク</t>
    </rPh>
    <rPh sb="30" eb="31">
      <t>ベツ</t>
    </rPh>
    <rPh sb="31" eb="33">
      <t>ゼンタイ</t>
    </rPh>
    <rPh sb="33" eb="35">
      <t>メンセキ</t>
    </rPh>
    <rPh sb="36" eb="38">
      <t>カヒョウ</t>
    </rPh>
    <rPh sb="40" eb="42">
      <t>キサイ</t>
    </rPh>
    <phoneticPr fontId="2"/>
  </si>
  <si>
    <t>注5）</t>
    <rPh sb="0" eb="1">
      <t>チュウ</t>
    </rPh>
    <phoneticPr fontId="2"/>
  </si>
  <si>
    <t>計算根拠として立面図４面及び平面図（屋根伏図）に改修箇所、面積等を図示したもの及び集計表等（A4サイズ又は計算A3サイズ）を別添資料１として添付してください。計算根拠が明示されていない場合は、書類不備として審査対象外とする場合があります。</t>
    <rPh sb="0" eb="2">
      <t>ケイサン</t>
    </rPh>
    <rPh sb="9" eb="10">
      <t>ズ</t>
    </rPh>
    <rPh sb="16" eb="17">
      <t>ズ</t>
    </rPh>
    <rPh sb="21" eb="22">
      <t>ズ</t>
    </rPh>
    <rPh sb="39" eb="40">
      <t>オヨ</t>
    </rPh>
    <rPh sb="41" eb="43">
      <t>シュウケイ</t>
    </rPh>
    <rPh sb="43" eb="44">
      <t>ヒョウ</t>
    </rPh>
    <rPh sb="44" eb="45">
      <t>トウ</t>
    </rPh>
    <rPh sb="51" eb="52">
      <t>マタ</t>
    </rPh>
    <rPh sb="53" eb="55">
      <t>ケイサン</t>
    </rPh>
    <phoneticPr fontId="2"/>
  </si>
  <si>
    <t>（□の部分は該当するものを■で選択してください）</t>
    <phoneticPr fontId="2"/>
  </si>
  <si>
    <t>改修項目</t>
    <rPh sb="0" eb="2">
      <t>カイシュウ</t>
    </rPh>
    <rPh sb="2" eb="4">
      <t>コウモク</t>
    </rPh>
    <phoneticPr fontId="2"/>
  </si>
  <si>
    <t>項目別の改修面積（㎡）
（①）</t>
    <rPh sb="0" eb="2">
      <t>コウモク</t>
    </rPh>
    <rPh sb="2" eb="3">
      <t>ベツ</t>
    </rPh>
    <rPh sb="4" eb="6">
      <t>カイシュウ</t>
    </rPh>
    <rPh sb="6" eb="8">
      <t>メンセキ</t>
    </rPh>
    <phoneticPr fontId="2"/>
  </si>
  <si>
    <r>
      <t>項目別の全体面積に対する改修面積割合（％）（③＝①÷②×100）
 (小数点第１位まで記載)</t>
    </r>
    <r>
      <rPr>
        <vertAlign val="superscript"/>
        <sz val="9"/>
        <rFont val="ＭＳ Ｐゴシック"/>
        <family val="3"/>
        <charset val="128"/>
      </rPr>
      <t>*</t>
    </r>
    <rPh sb="0" eb="2">
      <t>コウモク</t>
    </rPh>
    <rPh sb="2" eb="3">
      <t>ベツ</t>
    </rPh>
    <rPh sb="4" eb="6">
      <t>ゼンタイ</t>
    </rPh>
    <rPh sb="6" eb="8">
      <t>メンセキ</t>
    </rPh>
    <rPh sb="9" eb="10">
      <t>タイ</t>
    </rPh>
    <rPh sb="12" eb="14">
      <t>カイシュウ</t>
    </rPh>
    <rPh sb="14" eb="16">
      <t>メンセキ</t>
    </rPh>
    <rPh sb="16" eb="18">
      <t>ワリアイ</t>
    </rPh>
    <phoneticPr fontId="2"/>
  </si>
  <si>
    <t>a.開口部</t>
    <rPh sb="2" eb="5">
      <t>カイコウブ</t>
    </rPh>
    <phoneticPr fontId="2"/>
  </si>
  <si>
    <t>屋根（開口部を除く）</t>
    <rPh sb="0" eb="2">
      <t>ヤネ</t>
    </rPh>
    <rPh sb="3" eb="6">
      <t>カイコウブ</t>
    </rPh>
    <rPh sb="7" eb="8">
      <t>ノゾ</t>
    </rPh>
    <phoneticPr fontId="2"/>
  </si>
  <si>
    <t>外壁（開口部を除く）</t>
    <rPh sb="0" eb="2">
      <t>ガイヘキ</t>
    </rPh>
    <rPh sb="3" eb="6">
      <t>カイコウブ</t>
    </rPh>
    <rPh sb="7" eb="8">
      <t>ノゾ</t>
    </rPh>
    <phoneticPr fontId="2"/>
  </si>
  <si>
    <t>２．設備改修における改修割合の算定</t>
    <rPh sb="2" eb="4">
      <t>セツビ</t>
    </rPh>
    <rPh sb="4" eb="6">
      <t>カイシュウ</t>
    </rPh>
    <rPh sb="10" eb="12">
      <t>カイシュウ</t>
    </rPh>
    <rPh sb="12" eb="14">
      <t>ワリアイ</t>
    </rPh>
    <rPh sb="15" eb="16">
      <t>サン</t>
    </rPh>
    <rPh sb="16" eb="17">
      <t>サダム</t>
    </rPh>
    <phoneticPr fontId="2"/>
  </si>
  <si>
    <t>（１）建物用途</t>
    <rPh sb="3" eb="5">
      <t>タテモノ</t>
    </rPh>
    <rPh sb="5" eb="7">
      <t>ヨウト</t>
    </rPh>
    <phoneticPr fontId="2"/>
  </si>
  <si>
    <t>□学校</t>
  </si>
  <si>
    <t>□物販店</t>
  </si>
  <si>
    <t>□飲食店</t>
  </si>
  <si>
    <t>□集会所</t>
    <rPh sb="1" eb="3">
      <t>シュウカイ</t>
    </rPh>
    <rPh sb="3" eb="4">
      <t>ショ</t>
    </rPh>
    <phoneticPr fontId="2"/>
  </si>
  <si>
    <t>□病院</t>
  </si>
  <si>
    <t>□ホテル</t>
  </si>
  <si>
    <t>□その他</t>
    <rPh sb="3" eb="4">
      <t>タ</t>
    </rPh>
    <phoneticPr fontId="2"/>
  </si>
  <si>
    <t>（２）設備改修の改修割合</t>
    <rPh sb="3" eb="5">
      <t>セツビ</t>
    </rPh>
    <rPh sb="5" eb="7">
      <t>カイシュウ</t>
    </rPh>
    <rPh sb="8" eb="10">
      <t>カイシュウ</t>
    </rPh>
    <rPh sb="10" eb="12">
      <t>ワリアイ</t>
    </rPh>
    <phoneticPr fontId="2"/>
  </si>
  <si>
    <t>改修前エネルギー
消費割合（％）
（①）</t>
    <rPh sb="0" eb="2">
      <t>カイシュウ</t>
    </rPh>
    <rPh sb="2" eb="3">
      <t>マエ</t>
    </rPh>
    <rPh sb="9" eb="11">
      <t>ショウヒ</t>
    </rPh>
    <rPh sb="11" eb="13">
      <t>ワリアイ</t>
    </rPh>
    <phoneticPr fontId="2"/>
  </si>
  <si>
    <t>設備別の
改修割合（％）
（②）</t>
    <rPh sb="0" eb="2">
      <t>セツビ</t>
    </rPh>
    <rPh sb="2" eb="3">
      <t>ベツ</t>
    </rPh>
    <rPh sb="5" eb="7">
      <t>カイシュウ</t>
    </rPh>
    <rPh sb="7" eb="9">
      <t>ワリアイ</t>
    </rPh>
    <phoneticPr fontId="2"/>
  </si>
  <si>
    <t>空調
設備</t>
    <rPh sb="0" eb="2">
      <t>クウチョウ</t>
    </rPh>
    <rPh sb="3" eb="5">
      <t>セツビ</t>
    </rPh>
    <phoneticPr fontId="2"/>
  </si>
  <si>
    <t>熱源設備</t>
    <rPh sb="0" eb="2">
      <t>ネツゲン</t>
    </rPh>
    <rPh sb="2" eb="4">
      <t>セツビ</t>
    </rPh>
    <phoneticPr fontId="2"/>
  </si>
  <si>
    <t>搬送設備</t>
    <rPh sb="0" eb="2">
      <t>ハンソウ</t>
    </rPh>
    <rPh sb="2" eb="4">
      <t>セツビ</t>
    </rPh>
    <phoneticPr fontId="2"/>
  </si>
  <si>
    <t>二次側設備</t>
    <rPh sb="0" eb="2">
      <t>ニジ</t>
    </rPh>
    <rPh sb="2" eb="3">
      <t>ガワ</t>
    </rPh>
    <rPh sb="3" eb="5">
      <t>セツビ</t>
    </rPh>
    <phoneticPr fontId="2"/>
  </si>
  <si>
    <t>換気設備</t>
    <rPh sb="0" eb="2">
      <t>カンキ</t>
    </rPh>
    <rPh sb="2" eb="4">
      <t>セツビ</t>
    </rPh>
    <phoneticPr fontId="2"/>
  </si>
  <si>
    <t>換気ファン</t>
    <rPh sb="0" eb="2">
      <t>カンキ</t>
    </rPh>
    <phoneticPr fontId="2"/>
  </si>
  <si>
    <t>照明設備</t>
    <rPh sb="0" eb="2">
      <t>ショウメイ</t>
    </rPh>
    <rPh sb="2" eb="4">
      <t>セツビ</t>
    </rPh>
    <phoneticPr fontId="2"/>
  </si>
  <si>
    <t>照明器具</t>
    <rPh sb="0" eb="2">
      <t>ショウメイ</t>
    </rPh>
    <rPh sb="2" eb="4">
      <t>キグ</t>
    </rPh>
    <phoneticPr fontId="2"/>
  </si>
  <si>
    <t>給湯
設備</t>
    <rPh sb="0" eb="2">
      <t>キュウトウ</t>
    </rPh>
    <rPh sb="3" eb="5">
      <t>セツビ</t>
    </rPh>
    <phoneticPr fontId="2"/>
  </si>
  <si>
    <t>昇降設備</t>
    <rPh sb="0" eb="2">
      <t>ショウコウ</t>
    </rPh>
    <rPh sb="2" eb="4">
      <t>セツビ</t>
    </rPh>
    <phoneticPr fontId="2"/>
  </si>
  <si>
    <t>昇降機</t>
    <rPh sb="0" eb="3">
      <t>ショウコウキ</t>
    </rPh>
    <phoneticPr fontId="2"/>
  </si>
  <si>
    <t>（　　　　　　　）</t>
    <phoneticPr fontId="2"/>
  </si>
  <si>
    <t>参考様式１－２</t>
    <rPh sb="0" eb="2">
      <t>サンコウ</t>
    </rPh>
    <rPh sb="2" eb="4">
      <t>ヨウシキ</t>
    </rPh>
    <phoneticPr fontId="2"/>
  </si>
  <si>
    <t>省エネ効果の計算シート</t>
    <phoneticPr fontId="2"/>
  </si>
  <si>
    <t>１．改修前のエネルギー消費量（建物全体）</t>
    <rPh sb="2" eb="4">
      <t>カイシュウ</t>
    </rPh>
    <rPh sb="4" eb="5">
      <t>マエ</t>
    </rPh>
    <rPh sb="11" eb="14">
      <t>ショウヒリョウ</t>
    </rPh>
    <rPh sb="15" eb="17">
      <t>タテモノ</t>
    </rPh>
    <rPh sb="17" eb="19">
      <t>ゼンタイ</t>
    </rPh>
    <phoneticPr fontId="2"/>
  </si>
  <si>
    <t>※計測期間：</t>
    <rPh sb="1" eb="3">
      <t>ケイソク</t>
    </rPh>
    <rPh sb="3" eb="5">
      <t>キカン</t>
    </rPh>
    <phoneticPr fontId="2"/>
  </si>
  <si>
    <t>種類</t>
    <rPh sb="0" eb="2">
      <t>シュルイ</t>
    </rPh>
    <phoneticPr fontId="2"/>
  </si>
  <si>
    <t>電力</t>
    <phoneticPr fontId="2"/>
  </si>
  <si>
    <t>（　　　　）</t>
    <phoneticPr fontId="2"/>
  </si>
  <si>
    <t>（GJ/kWh）</t>
    <phoneticPr fontId="2"/>
  </si>
  <si>
    <t>ＧＪ／年</t>
    <rPh sb="3" eb="4">
      <t>ネン</t>
    </rPh>
    <phoneticPr fontId="2"/>
  </si>
  <si>
    <t>都市ガス</t>
    <phoneticPr fontId="2"/>
  </si>
  <si>
    <t>プロパンガス</t>
    <phoneticPr fontId="2"/>
  </si>
  <si>
    <t>（GJ/kg）</t>
    <phoneticPr fontId="2"/>
  </si>
  <si>
    <t>重油</t>
    <phoneticPr fontId="2"/>
  </si>
  <si>
    <t>（GJ/L）</t>
    <phoneticPr fontId="2"/>
  </si>
  <si>
    <t>改修前エネルギー消費量　合計　[Ａ]</t>
    <rPh sb="0" eb="2">
      <t>カイシュウ</t>
    </rPh>
    <rPh sb="2" eb="3">
      <t>マエ</t>
    </rPh>
    <rPh sb="8" eb="11">
      <t>ショウヒリョウ</t>
    </rPh>
    <rPh sb="12" eb="14">
      <t>ゴウケイ</t>
    </rPh>
    <phoneticPr fontId="2"/>
  </si>
  <si>
    <t>※改修前の1年間について建物全体のエネルギー使用量（複数年間の平均値でも可）を記載してください。</t>
    <phoneticPr fontId="2"/>
  </si>
  <si>
    <t>２．改修工事内容別の省エネ効果</t>
    <rPh sb="2" eb="4">
      <t>カイシュウ</t>
    </rPh>
    <rPh sb="4" eb="6">
      <t>コウジ</t>
    </rPh>
    <rPh sb="6" eb="8">
      <t>ナイヨウ</t>
    </rPh>
    <rPh sb="8" eb="9">
      <t>ベツ</t>
    </rPh>
    <rPh sb="10" eb="11">
      <t>ショウ</t>
    </rPh>
    <rPh sb="13" eb="15">
      <t>コウカ</t>
    </rPh>
    <phoneticPr fontId="2"/>
  </si>
  <si>
    <t>建物規模</t>
    <rPh sb="0" eb="2">
      <t>タテモノ</t>
    </rPh>
    <rPh sb="2" eb="4">
      <t>キボ</t>
    </rPh>
    <phoneticPr fontId="2"/>
  </si>
  <si>
    <t>改修項目</t>
    <rPh sb="0" eb="2">
      <t>カイシュウ</t>
    </rPh>
    <rPh sb="2" eb="4">
      <t>コウモク</t>
    </rPh>
    <phoneticPr fontId="2"/>
  </si>
  <si>
    <t>見なし
省エネ率（％）</t>
    <rPh sb="0" eb="1">
      <t>ミ</t>
    </rPh>
    <rPh sb="4" eb="5">
      <t>ショウ</t>
    </rPh>
    <rPh sb="7" eb="8">
      <t>リツ</t>
    </rPh>
    <phoneticPr fontId="2"/>
  </si>
  <si>
    <t>項目別の
改修割合（％）</t>
    <rPh sb="0" eb="2">
      <t>コウモク</t>
    </rPh>
    <rPh sb="2" eb="3">
      <t>ベツ</t>
    </rPh>
    <rPh sb="5" eb="7">
      <t>カイシュウ</t>
    </rPh>
    <rPh sb="7" eb="9">
      <t>ワリアイ</t>
    </rPh>
    <phoneticPr fontId="2"/>
  </si>
  <si>
    <t>建物全体
省エネ率（％）</t>
    <rPh sb="0" eb="2">
      <t>タテモノ</t>
    </rPh>
    <rPh sb="2" eb="4">
      <t>ゼンタイ</t>
    </rPh>
    <rPh sb="5" eb="6">
      <t>ショウ</t>
    </rPh>
    <rPh sb="8" eb="9">
      <t>リツ</t>
    </rPh>
    <phoneticPr fontId="2"/>
  </si>
  <si>
    <t>開口部</t>
    <phoneticPr fontId="2"/>
  </si>
  <si>
    <t>断熱性能を強化（複層ガラス等）</t>
    <rPh sb="0" eb="2">
      <t>ダンネツ</t>
    </rPh>
    <rPh sb="2" eb="4">
      <t>セイノウ</t>
    </rPh>
    <rPh sb="5" eb="7">
      <t>キョウカ</t>
    </rPh>
    <rPh sb="8" eb="10">
      <t>フクソウ</t>
    </rPh>
    <rPh sb="13" eb="14">
      <t>ナド</t>
    </rPh>
    <phoneticPr fontId="2"/>
  </si>
  <si>
    <t>屋根・外壁</t>
    <rPh sb="0" eb="2">
      <t>ヤネ</t>
    </rPh>
    <rPh sb="3" eb="5">
      <t>ガイヘキ</t>
    </rPh>
    <phoneticPr fontId="2"/>
  </si>
  <si>
    <t>断熱性能の強化</t>
    <rPh sb="0" eb="2">
      <t>ダンネツ</t>
    </rPh>
    <rPh sb="2" eb="4">
      <t>セイノウ</t>
    </rPh>
    <rPh sb="5" eb="7">
      <t>キョウカ</t>
    </rPh>
    <phoneticPr fontId="2"/>
  </si>
  <si>
    <t>日射遮蔽</t>
    <rPh sb="0" eb="2">
      <t>ニッシャ</t>
    </rPh>
    <rPh sb="2" eb="4">
      <t>シャヘイ</t>
    </rPh>
    <phoneticPr fontId="2"/>
  </si>
  <si>
    <t>庇やルーバーの設置</t>
    <rPh sb="0" eb="1">
      <t>ヒサシ</t>
    </rPh>
    <rPh sb="7" eb="9">
      <t>セッチ</t>
    </rPh>
    <phoneticPr fontId="2"/>
  </si>
  <si>
    <t>内容：</t>
    <rPh sb="0" eb="2">
      <t>ナイヨウ</t>
    </rPh>
    <phoneticPr fontId="2"/>
  </si>
  <si>
    <t>小計</t>
    <rPh sb="0" eb="2">
      <t>ショウケイ</t>
    </rPh>
    <phoneticPr fontId="2"/>
  </si>
  <si>
    <t>（１）躯体改修工事</t>
    <rPh sb="3" eb="5">
      <t>クタイ</t>
    </rPh>
    <rPh sb="5" eb="7">
      <t>カイシュウ</t>
    </rPh>
    <rPh sb="7" eb="9">
      <t>コウジ</t>
    </rPh>
    <phoneticPr fontId="2"/>
  </si>
  <si>
    <t>主たる改修内容</t>
    <rPh sb="0" eb="1">
      <t>シュ</t>
    </rPh>
    <rPh sb="3" eb="5">
      <t>カイシュウ</t>
    </rPh>
    <rPh sb="5" eb="7">
      <t>ナイヨウ</t>
    </rPh>
    <phoneticPr fontId="2"/>
  </si>
  <si>
    <t>省エネ量</t>
    <rPh sb="0" eb="1">
      <t>ショウ</t>
    </rPh>
    <rPh sb="3" eb="4">
      <t>リョウ</t>
    </rPh>
    <phoneticPr fontId="2"/>
  </si>
  <si>
    <t>開口部</t>
    <rPh sb="0" eb="3">
      <t>カイコウブ</t>
    </rPh>
    <phoneticPr fontId="2"/>
  </si>
  <si>
    <t>小計[B]</t>
    <rPh sb="0" eb="1">
      <t>ショウ</t>
    </rPh>
    <rPh sb="1" eb="2">
      <t>ケイ</t>
    </rPh>
    <phoneticPr fontId="2"/>
  </si>
  <si>
    <t>（２）設備改修工事</t>
    <rPh sb="3" eb="5">
      <t>セツビ</t>
    </rPh>
    <rPh sb="5" eb="7">
      <t>カイシュウ</t>
    </rPh>
    <rPh sb="7" eb="9">
      <t>コウジ</t>
    </rPh>
    <phoneticPr fontId="2"/>
  </si>
  <si>
    <t>自動制御</t>
    <rPh sb="0" eb="2">
      <t>ジドウ</t>
    </rPh>
    <rPh sb="2" eb="4">
      <t>セイギョ</t>
    </rPh>
    <phoneticPr fontId="2"/>
  </si>
  <si>
    <t>換気
設備</t>
    <rPh sb="0" eb="2">
      <t>カンキ</t>
    </rPh>
    <rPh sb="3" eb="5">
      <t>セツビ</t>
    </rPh>
    <phoneticPr fontId="2"/>
  </si>
  <si>
    <t>照明
設備</t>
    <rPh sb="0" eb="2">
      <t>ショウメイ</t>
    </rPh>
    <rPh sb="3" eb="5">
      <t>セツビ</t>
    </rPh>
    <phoneticPr fontId="2"/>
  </si>
  <si>
    <t>昇降
設備</t>
    <rPh sb="0" eb="2">
      <t>ショウコウ</t>
    </rPh>
    <rPh sb="3" eb="5">
      <t>セツビ</t>
    </rPh>
    <phoneticPr fontId="2"/>
  </si>
  <si>
    <r>
      <t xml:space="preserve">その他
</t>
    </r>
    <r>
      <rPr>
        <sz val="8"/>
        <rFont val="ＭＳ Ｐゴシック"/>
        <family val="3"/>
        <charset val="128"/>
      </rPr>
      <t>(太陽光発電を除く)</t>
    </r>
    <rPh sb="2" eb="3">
      <t>タ</t>
    </rPh>
    <rPh sb="5" eb="8">
      <t>タイヨウコウ</t>
    </rPh>
    <rPh sb="8" eb="10">
      <t>ハツデン</t>
    </rPh>
    <rPh sb="11" eb="12">
      <t>ノゾ</t>
    </rPh>
    <phoneticPr fontId="2"/>
  </si>
  <si>
    <t>小計[C]</t>
    <rPh sb="0" eb="1">
      <t>ショウ</t>
    </rPh>
    <rPh sb="1" eb="2">
      <t>ケイ</t>
    </rPh>
    <phoneticPr fontId="2"/>
  </si>
  <si>
    <t>省エネ量合計　[D]＝小計[B]＋小計[C]</t>
    <rPh sb="0" eb="1">
      <t>ショウ</t>
    </rPh>
    <rPh sb="3" eb="4">
      <t>リョウ</t>
    </rPh>
    <rPh sb="4" eb="6">
      <t>ゴウケイ</t>
    </rPh>
    <rPh sb="11" eb="13">
      <t>ショウケイ</t>
    </rPh>
    <rPh sb="17" eb="19">
      <t>ショウケイ</t>
    </rPh>
    <phoneticPr fontId="2"/>
  </si>
  <si>
    <t>％</t>
    <phoneticPr fontId="2"/>
  </si>
  <si>
    <t>参考様式１－３</t>
    <phoneticPr fontId="2"/>
  </si>
  <si>
    <t>省エネ効果の計算シート　＜簡易計算用＞</t>
    <rPh sb="13" eb="15">
      <t>カンイ</t>
    </rPh>
    <rPh sb="15" eb="18">
      <t>ケイサンヨウ</t>
    </rPh>
    <phoneticPr fontId="2"/>
  </si>
  <si>
    <t>※改修前の1年間について建物全体のエネルギー使用量（複数年間の平均値でも可）を記載してください。</t>
    <rPh sb="1" eb="3">
      <t>カイシュウ</t>
    </rPh>
    <rPh sb="3" eb="4">
      <t>マエ</t>
    </rPh>
    <rPh sb="6" eb="8">
      <t>ネンカン</t>
    </rPh>
    <rPh sb="12" eb="14">
      <t>タテモノ</t>
    </rPh>
    <rPh sb="14" eb="16">
      <t>ゼンタイ</t>
    </rPh>
    <rPh sb="22" eb="24">
      <t>シヨウ</t>
    </rPh>
    <rPh sb="24" eb="25">
      <t>リョウ</t>
    </rPh>
    <rPh sb="26" eb="28">
      <t>フクスウ</t>
    </rPh>
    <rPh sb="28" eb="30">
      <t>ネンカン</t>
    </rPh>
    <rPh sb="31" eb="33">
      <t>ヘイキン</t>
    </rPh>
    <rPh sb="33" eb="34">
      <t>チ</t>
    </rPh>
    <rPh sb="36" eb="37">
      <t>カ</t>
    </rPh>
    <rPh sb="39" eb="41">
      <t>キサイ</t>
    </rPh>
    <phoneticPr fontId="2"/>
  </si>
  <si>
    <r>
      <t xml:space="preserve">建物規模
</t>
    </r>
    <r>
      <rPr>
        <sz val="9"/>
        <rFont val="ＭＳ Ｐゴシック"/>
        <family val="3"/>
        <charset val="128"/>
      </rPr>
      <t>（いずれか一つを選択）</t>
    </r>
    <rPh sb="0" eb="2">
      <t>タテモノ</t>
    </rPh>
    <rPh sb="2" eb="4">
      <t>キボ</t>
    </rPh>
    <rPh sb="10" eb="11">
      <t>ヒト</t>
    </rPh>
    <rPh sb="13" eb="15">
      <t>センタク</t>
    </rPh>
    <phoneticPr fontId="2"/>
  </si>
  <si>
    <t>改修項目
（該当するものを選択）</t>
    <rPh sb="0" eb="2">
      <t>カイシュウ</t>
    </rPh>
    <rPh sb="2" eb="4">
      <t>コウモク</t>
    </rPh>
    <rPh sb="6" eb="8">
      <t>ガイトウ</t>
    </rPh>
    <rPh sb="13" eb="15">
      <t>センタク</t>
    </rPh>
    <phoneticPr fontId="2"/>
  </si>
  <si>
    <t>大規模</t>
    <rPh sb="0" eb="3">
      <t>ダイキボ</t>
    </rPh>
    <phoneticPr fontId="2"/>
  </si>
  <si>
    <t>断熱性能を強化（複層ガラス等）</t>
    <rPh sb="0" eb="2">
      <t>ダンネツ</t>
    </rPh>
    <rPh sb="2" eb="4">
      <t>セイノウ</t>
    </rPh>
    <rPh sb="5" eb="7">
      <t>キョウカ</t>
    </rPh>
    <rPh sb="8" eb="10">
      <t>フクソウ</t>
    </rPh>
    <rPh sb="13" eb="14">
      <t>トウ</t>
    </rPh>
    <phoneticPr fontId="2"/>
  </si>
  <si>
    <t>（延床面積
 5000㎡以上）</t>
    <rPh sb="1" eb="2">
      <t>ノ</t>
    </rPh>
    <rPh sb="2" eb="3">
      <t>ユカ</t>
    </rPh>
    <rPh sb="3" eb="5">
      <t>メンセキ</t>
    </rPh>
    <rPh sb="12" eb="14">
      <t>イジョウ</t>
    </rPh>
    <phoneticPr fontId="2"/>
  </si>
  <si>
    <t>断熱性能の強化</t>
    <rPh sb="0" eb="2">
      <t>ダンネツ</t>
    </rPh>
    <rPh sb="2" eb="4">
      <t>セイノウ</t>
    </rPh>
    <rPh sb="5" eb="7">
      <t>キョウカ</t>
    </rPh>
    <phoneticPr fontId="2"/>
  </si>
  <si>
    <t>庇やルーバーの設置</t>
    <rPh sb="0" eb="1">
      <t>ヒサシ</t>
    </rPh>
    <rPh sb="7" eb="9">
      <t>セッチ</t>
    </rPh>
    <phoneticPr fontId="2"/>
  </si>
  <si>
    <t>内容：</t>
    <rPh sb="0" eb="2">
      <t>ナイヨウ</t>
    </rPh>
    <phoneticPr fontId="2"/>
  </si>
  <si>
    <t>中小規模</t>
    <rPh sb="0" eb="2">
      <t>チュウショウ</t>
    </rPh>
    <rPh sb="2" eb="4">
      <t>キボ</t>
    </rPh>
    <phoneticPr fontId="2"/>
  </si>
  <si>
    <t>（延床面積
 5000㎡未満）</t>
    <rPh sb="1" eb="2">
      <t>ノ</t>
    </rPh>
    <rPh sb="2" eb="3">
      <t>ユカ</t>
    </rPh>
    <rPh sb="3" eb="5">
      <t>メンセキ</t>
    </rPh>
    <rPh sb="12" eb="14">
      <t>ミマン</t>
    </rPh>
    <phoneticPr fontId="2"/>
  </si>
  <si>
    <t>小計[B]</t>
    <rPh sb="0" eb="2">
      <t>ショウケイ</t>
    </rPh>
    <phoneticPr fontId="2"/>
  </si>
  <si>
    <r>
      <t xml:space="preserve">建物用途
</t>
    </r>
    <r>
      <rPr>
        <sz val="9"/>
        <rFont val="ＭＳ Ｐゴシック"/>
        <family val="3"/>
        <charset val="128"/>
      </rPr>
      <t>（主要な用途をいずれか一つ選択）</t>
    </r>
    <rPh sb="0" eb="2">
      <t>タテモノ</t>
    </rPh>
    <rPh sb="2" eb="4">
      <t>ヨウト</t>
    </rPh>
    <rPh sb="6" eb="8">
      <t>シュヨウ</t>
    </rPh>
    <rPh sb="9" eb="11">
      <t>ヨウト</t>
    </rPh>
    <rPh sb="16" eb="17">
      <t>ヒト</t>
    </rPh>
    <rPh sb="18" eb="20">
      <t>センタク</t>
    </rPh>
    <phoneticPr fontId="2"/>
  </si>
  <si>
    <t>空調設備</t>
    <rPh sb="0" eb="2">
      <t>クウチョウ</t>
    </rPh>
    <rPh sb="2" eb="4">
      <t>セツビ</t>
    </rPh>
    <phoneticPr fontId="2"/>
  </si>
  <si>
    <t>　熱源設備</t>
    <rPh sb="1" eb="3">
      <t>ネツゲン</t>
    </rPh>
    <rPh sb="3" eb="5">
      <t>セツビ</t>
    </rPh>
    <phoneticPr fontId="2"/>
  </si>
  <si>
    <t>事務所</t>
    <rPh sb="0" eb="2">
      <t>ジム</t>
    </rPh>
    <rPh sb="2" eb="3">
      <t>ショ</t>
    </rPh>
    <phoneticPr fontId="2"/>
  </si>
  <si>
    <t>　搬送設備</t>
    <rPh sb="1" eb="3">
      <t>ハンソウ</t>
    </rPh>
    <rPh sb="3" eb="5">
      <t>セツビ</t>
    </rPh>
    <phoneticPr fontId="2"/>
  </si>
  <si>
    <t>　二次側機器</t>
    <rPh sb="1" eb="3">
      <t>ニジ</t>
    </rPh>
    <rPh sb="3" eb="4">
      <t>ガワ</t>
    </rPh>
    <rPh sb="4" eb="6">
      <t>キキ</t>
    </rPh>
    <phoneticPr fontId="2"/>
  </si>
  <si>
    <t>学校</t>
    <rPh sb="0" eb="2">
      <t>ガッコウ</t>
    </rPh>
    <phoneticPr fontId="2"/>
  </si>
  <si>
    <t>　自動制御</t>
    <rPh sb="1" eb="3">
      <t>ジドウ</t>
    </rPh>
    <rPh sb="3" eb="5">
      <t>セイギョ</t>
    </rPh>
    <phoneticPr fontId="2"/>
  </si>
  <si>
    <t>　換気ファン</t>
    <rPh sb="1" eb="3">
      <t>カンキ</t>
    </rPh>
    <phoneticPr fontId="2"/>
  </si>
  <si>
    <t>物販店</t>
    <rPh sb="0" eb="3">
      <t>ブッパンテン</t>
    </rPh>
    <phoneticPr fontId="2"/>
  </si>
  <si>
    <t>　照明器具</t>
    <rPh sb="1" eb="3">
      <t>ショウメイ</t>
    </rPh>
    <rPh sb="3" eb="5">
      <t>キグ</t>
    </rPh>
    <phoneticPr fontId="2"/>
  </si>
  <si>
    <t>飲食店</t>
    <rPh sb="0" eb="2">
      <t>インショク</t>
    </rPh>
    <rPh sb="2" eb="3">
      <t>テン</t>
    </rPh>
    <phoneticPr fontId="2"/>
  </si>
  <si>
    <t>給湯設備</t>
    <rPh sb="0" eb="2">
      <t>キュウトウ</t>
    </rPh>
    <rPh sb="2" eb="4">
      <t>セツビ</t>
    </rPh>
    <phoneticPr fontId="2"/>
  </si>
  <si>
    <t>　熱源設備</t>
    <phoneticPr fontId="2"/>
  </si>
  <si>
    <t>集会所</t>
    <rPh sb="0" eb="2">
      <t>シュウカイ</t>
    </rPh>
    <rPh sb="2" eb="3">
      <t>ジョ</t>
    </rPh>
    <phoneticPr fontId="2"/>
  </si>
  <si>
    <t>　搬送設備</t>
    <phoneticPr fontId="2"/>
  </si>
  <si>
    <t>病院</t>
    <rPh sb="0" eb="2">
      <t>ビョウイン</t>
    </rPh>
    <phoneticPr fontId="2"/>
  </si>
  <si>
    <t>　昇降機</t>
    <rPh sb="1" eb="4">
      <t>ショウコウキ</t>
    </rPh>
    <phoneticPr fontId="2"/>
  </si>
  <si>
    <t>ホテル</t>
    <phoneticPr fontId="2"/>
  </si>
  <si>
    <t>　（　　　　　　　　　　　）</t>
    <phoneticPr fontId="2"/>
  </si>
  <si>
    <t>小計[C]</t>
    <rPh sb="0" eb="2">
      <t>ショウケイ</t>
    </rPh>
    <phoneticPr fontId="2"/>
  </si>
  <si>
    <t>[D]=小計[B]＋小計[C]</t>
    <rPh sb="4" eb="6">
      <t>ショウケイ</t>
    </rPh>
    <rPh sb="10" eb="12">
      <t>ショウケイ</t>
    </rPh>
    <phoneticPr fontId="2"/>
  </si>
  <si>
    <t>（４）建物全体の省エネ量の合計　（GJ）</t>
    <rPh sb="3" eb="5">
      <t>タテモノ</t>
    </rPh>
    <rPh sb="5" eb="7">
      <t>ゼンタイ</t>
    </rPh>
    <rPh sb="8" eb="9">
      <t>ショウ</t>
    </rPh>
    <rPh sb="11" eb="12">
      <t>リョウ</t>
    </rPh>
    <rPh sb="13" eb="15">
      <t>ゴウケイ</t>
    </rPh>
    <phoneticPr fontId="2"/>
  </si>
  <si>
    <t>改修前エネルギー消費量合計[Ａ]×省エネ率[D]</t>
    <phoneticPr fontId="2"/>
  </si>
  <si>
    <t>参考様式１－３　別添資料</t>
    <rPh sb="8" eb="10">
      <t>ベッテン</t>
    </rPh>
    <rPh sb="10" eb="12">
      <t>シリョウ</t>
    </rPh>
    <phoneticPr fontId="2"/>
  </si>
  <si>
    <t>（記入上の留意点）</t>
    <rPh sb="1" eb="3">
      <t>キニュウ</t>
    </rPh>
    <rPh sb="3" eb="4">
      <t>ジョウ</t>
    </rPh>
    <rPh sb="5" eb="7">
      <t>リュウイ</t>
    </rPh>
    <rPh sb="7" eb="8">
      <t>テン</t>
    </rPh>
    <phoneticPr fontId="2"/>
  </si>
  <si>
    <t>改修割合は、部位や設備ごとに、それぞれの建物全体に対する改修部分の割合（合計面積や合計容量に対する改修部分の割合など）を記載してください。
（※躯体改修の項目別の改修割合については別添資料にその計算根拠を、設備改修の設備別の改修割合については「参考様式１－４」にその計算根拠を記載してください）</t>
    <rPh sb="0" eb="2">
      <t>カイシュウ</t>
    </rPh>
    <rPh sb="2" eb="4">
      <t>ワリアイ</t>
    </rPh>
    <rPh sb="6" eb="8">
      <t>ブイ</t>
    </rPh>
    <rPh sb="9" eb="11">
      <t>セツビ</t>
    </rPh>
    <rPh sb="25" eb="26">
      <t>タイ</t>
    </rPh>
    <rPh sb="36" eb="38">
      <t>ゴウケイ</t>
    </rPh>
    <rPh sb="41" eb="43">
      <t>ゴウケイ</t>
    </rPh>
    <rPh sb="43" eb="45">
      <t>ヨウリョウ</t>
    </rPh>
    <rPh sb="46" eb="47">
      <t>タイ</t>
    </rPh>
    <rPh sb="49" eb="51">
      <t>カイシュウ</t>
    </rPh>
    <rPh sb="51" eb="53">
      <t>ブブン</t>
    </rPh>
    <rPh sb="60" eb="62">
      <t>キサイ</t>
    </rPh>
    <rPh sb="72" eb="74">
      <t>クタイ</t>
    </rPh>
    <rPh sb="74" eb="76">
      <t>カイシュウ</t>
    </rPh>
    <rPh sb="77" eb="80">
      <t>コウモクベツ</t>
    </rPh>
    <rPh sb="81" eb="83">
      <t>カイシュウ</t>
    </rPh>
    <rPh sb="83" eb="85">
      <t>ワリアイ</t>
    </rPh>
    <rPh sb="90" eb="92">
      <t>ベッテン</t>
    </rPh>
    <rPh sb="92" eb="94">
      <t>シリョウ</t>
    </rPh>
    <rPh sb="97" eb="99">
      <t>ケイサン</t>
    </rPh>
    <rPh sb="99" eb="101">
      <t>コンキョ</t>
    </rPh>
    <rPh sb="103" eb="105">
      <t>セツビ</t>
    </rPh>
    <rPh sb="105" eb="107">
      <t>カイシュウ</t>
    </rPh>
    <rPh sb="108" eb="110">
      <t>セツビ</t>
    </rPh>
    <rPh sb="110" eb="111">
      <t>ベツ</t>
    </rPh>
    <rPh sb="133" eb="135">
      <t>ケイサン</t>
    </rPh>
    <rPh sb="135" eb="137">
      <t>コンキョ</t>
    </rPh>
    <phoneticPr fontId="2"/>
  </si>
  <si>
    <t>設備改修工事の改修前エネルギー消費割合は、該当欄に数値を記載し、根拠を「参考様式１－４」に記載してください。（※実態の割合を推計することが困難な場合は、別表２から該当する建物用途の数値と見なすことも可）</t>
    <rPh sb="0" eb="2">
      <t>セツビ</t>
    </rPh>
    <rPh sb="2" eb="4">
      <t>カイシュウ</t>
    </rPh>
    <rPh sb="4" eb="6">
      <t>コウジ</t>
    </rPh>
    <rPh sb="7" eb="10">
      <t>カイシュウマエ</t>
    </rPh>
    <rPh sb="15" eb="17">
      <t>ショウヒ</t>
    </rPh>
    <rPh sb="17" eb="19">
      <t>ワリアイ</t>
    </rPh>
    <phoneticPr fontId="2"/>
  </si>
  <si>
    <t>設備改修工事の分類別省エネ率は、該当欄に数値を記載し、根拠を「参考様式１－４」に記載してください。</t>
    <rPh sb="0" eb="2">
      <t>セツビ</t>
    </rPh>
    <rPh sb="2" eb="4">
      <t>カイシュウ</t>
    </rPh>
    <rPh sb="4" eb="6">
      <t>コウジ</t>
    </rPh>
    <rPh sb="7" eb="9">
      <t>ブンルイ</t>
    </rPh>
    <rPh sb="9" eb="10">
      <t>ベツ</t>
    </rPh>
    <rPh sb="10" eb="11">
      <t>ショウ</t>
    </rPh>
    <rPh sb="13" eb="14">
      <t>リツ</t>
    </rPh>
    <rPh sb="16" eb="18">
      <t>ガイトウ</t>
    </rPh>
    <rPh sb="18" eb="19">
      <t>ラン</t>
    </rPh>
    <rPh sb="20" eb="22">
      <t>スウチ</t>
    </rPh>
    <rPh sb="23" eb="25">
      <t>キサイ</t>
    </rPh>
    <rPh sb="27" eb="29">
      <t>コンキョ</t>
    </rPh>
    <rPh sb="33" eb="35">
      <t>ヨウシキ</t>
    </rPh>
    <rPh sb="40" eb="42">
      <t>キサイ</t>
    </rPh>
    <phoneticPr fontId="2"/>
  </si>
  <si>
    <t>④</t>
    <phoneticPr fontId="2"/>
  </si>
  <si>
    <t>設備改修工事のうち、自動制御に関する省エネ率は、改修項目別に建物全体に対する割合を記載してください。</t>
    <rPh sb="0" eb="2">
      <t>セツビ</t>
    </rPh>
    <rPh sb="2" eb="4">
      <t>カイシュウ</t>
    </rPh>
    <rPh sb="4" eb="6">
      <t>コウジ</t>
    </rPh>
    <rPh sb="10" eb="12">
      <t>ジドウ</t>
    </rPh>
    <rPh sb="12" eb="14">
      <t>セイギョ</t>
    </rPh>
    <rPh sb="15" eb="16">
      <t>カン</t>
    </rPh>
    <rPh sb="18" eb="19">
      <t>ショウ</t>
    </rPh>
    <rPh sb="21" eb="22">
      <t>リツ</t>
    </rPh>
    <rPh sb="24" eb="26">
      <t>カイシュウ</t>
    </rPh>
    <rPh sb="26" eb="29">
      <t>コウモクベツ</t>
    </rPh>
    <rPh sb="30" eb="32">
      <t>タテモノ</t>
    </rPh>
    <rPh sb="32" eb="34">
      <t>ゼンタイ</t>
    </rPh>
    <rPh sb="35" eb="36">
      <t>タイ</t>
    </rPh>
    <rPh sb="38" eb="40">
      <t>ワリアイ</t>
    </rPh>
    <rPh sb="41" eb="43">
      <t>キサイ</t>
    </rPh>
    <phoneticPr fontId="2"/>
  </si>
  <si>
    <t>⑤</t>
    <phoneticPr fontId="2"/>
  </si>
  <si>
    <t>⑥</t>
    <phoneticPr fontId="2"/>
  </si>
  <si>
    <r>
      <t>日射調整フィルムについては、その他の欄に記入してください。</t>
    </r>
    <r>
      <rPr>
        <sz val="10"/>
        <rFont val="ＭＳ Ｐゴシック"/>
        <family val="3"/>
        <charset val="128"/>
      </rPr>
      <t>その効果については、建築物の空調用一次エネルギー消費量の削減寄与率を試算し、その数値を「建物全体省エネ率」に記載してください。</t>
    </r>
    <rPh sb="0" eb="2">
      <t>ニッシャ</t>
    </rPh>
    <rPh sb="2" eb="4">
      <t>チョウセイ</t>
    </rPh>
    <rPh sb="16" eb="17">
      <t>タ</t>
    </rPh>
    <rPh sb="18" eb="19">
      <t>ラン</t>
    </rPh>
    <rPh sb="20" eb="22">
      <t>キニュウ</t>
    </rPh>
    <rPh sb="43" eb="46">
      <t>クウチョウヨウ</t>
    </rPh>
    <rPh sb="46" eb="47">
      <t>イチ</t>
    </rPh>
    <phoneticPr fontId="2"/>
  </si>
  <si>
    <t>⑦</t>
    <phoneticPr fontId="2"/>
  </si>
  <si>
    <t xml:space="preserve">見なし省エネ率の設定がないもので、詳細な省エネ計算の根拠を添付しない場合、当該工事による効果を「0.1％」と見なすことができるものとします。その場合、「建物全体省エネ率」の欄に「０．１」と記載してください。
</t>
    <rPh sb="0" eb="1">
      <t>ミ</t>
    </rPh>
    <rPh sb="3" eb="4">
      <t>ショウ</t>
    </rPh>
    <rPh sb="6" eb="7">
      <t>リツ</t>
    </rPh>
    <rPh sb="8" eb="10">
      <t>セッテイ</t>
    </rPh>
    <rPh sb="17" eb="19">
      <t>ショウサイ</t>
    </rPh>
    <rPh sb="20" eb="21">
      <t>ショウ</t>
    </rPh>
    <rPh sb="23" eb="25">
      <t>ケイサン</t>
    </rPh>
    <rPh sb="26" eb="28">
      <t>コンキョ</t>
    </rPh>
    <rPh sb="29" eb="31">
      <t>テンプ</t>
    </rPh>
    <rPh sb="34" eb="36">
      <t>バアイ</t>
    </rPh>
    <rPh sb="37" eb="39">
      <t>トウガイ</t>
    </rPh>
    <rPh sb="39" eb="41">
      <t>コウジ</t>
    </rPh>
    <rPh sb="44" eb="46">
      <t>コウカ</t>
    </rPh>
    <rPh sb="54" eb="55">
      <t>ミ</t>
    </rPh>
    <rPh sb="72" eb="74">
      <t>バアイ</t>
    </rPh>
    <rPh sb="76" eb="78">
      <t>タテモノ</t>
    </rPh>
    <rPh sb="78" eb="80">
      <t>ゼンタイ</t>
    </rPh>
    <rPh sb="80" eb="81">
      <t>ショウ</t>
    </rPh>
    <rPh sb="83" eb="84">
      <t>リツ</t>
    </rPh>
    <rPh sb="86" eb="87">
      <t>ラン</t>
    </rPh>
    <rPh sb="94" eb="96">
      <t>キサイ</t>
    </rPh>
    <phoneticPr fontId="2"/>
  </si>
  <si>
    <t>別表１　建物用途区分</t>
    <rPh sb="0" eb="1">
      <t>ベツ</t>
    </rPh>
    <rPh sb="1" eb="2">
      <t>ヒョウ</t>
    </rPh>
    <rPh sb="4" eb="6">
      <t>タテモノ</t>
    </rPh>
    <rPh sb="6" eb="8">
      <t>ヨウト</t>
    </rPh>
    <rPh sb="8" eb="10">
      <t>クブン</t>
    </rPh>
    <phoneticPr fontId="2"/>
  </si>
  <si>
    <t>用途区分</t>
    <rPh sb="0" eb="2">
      <t>ヨウト</t>
    </rPh>
    <rPh sb="2" eb="4">
      <t>クブン</t>
    </rPh>
    <phoneticPr fontId="2"/>
  </si>
  <si>
    <t>施設の例示</t>
    <rPh sb="0" eb="2">
      <t>シセツ</t>
    </rPh>
    <rPh sb="3" eb="5">
      <t>レイジ</t>
    </rPh>
    <phoneticPr fontId="2"/>
  </si>
  <si>
    <t>事務所</t>
    <rPh sb="0" eb="3">
      <t>ジムショ</t>
    </rPh>
    <phoneticPr fontId="39"/>
  </si>
  <si>
    <t>　事務所、庁舎、図書館、博物館、郵便局など</t>
    <rPh sb="1" eb="4">
      <t>ジムショ</t>
    </rPh>
    <rPh sb="5" eb="7">
      <t>チョウシャ</t>
    </rPh>
    <rPh sb="8" eb="11">
      <t>トショカン</t>
    </rPh>
    <rPh sb="12" eb="15">
      <t>ハクブツカン</t>
    </rPh>
    <rPh sb="16" eb="19">
      <t>ユウビンキョク</t>
    </rPh>
    <phoneticPr fontId="2"/>
  </si>
  <si>
    <t>学校</t>
    <rPh sb="0" eb="2">
      <t>ガッコウ</t>
    </rPh>
    <phoneticPr fontId="39"/>
  </si>
  <si>
    <t>　小学校、中学校、高等学校、大学、高等専門学校、専修学校、各種学校など</t>
    <rPh sb="1" eb="4">
      <t>ショウガッコウ</t>
    </rPh>
    <rPh sb="5" eb="8">
      <t>チュウガッコウ</t>
    </rPh>
    <rPh sb="9" eb="11">
      <t>コウトウ</t>
    </rPh>
    <rPh sb="11" eb="13">
      <t>ガッコウ</t>
    </rPh>
    <rPh sb="14" eb="16">
      <t>ダイガク</t>
    </rPh>
    <rPh sb="17" eb="19">
      <t>コウトウ</t>
    </rPh>
    <rPh sb="19" eb="21">
      <t>センモン</t>
    </rPh>
    <rPh sb="21" eb="23">
      <t>ガッコウ</t>
    </rPh>
    <rPh sb="24" eb="26">
      <t>センシュウ</t>
    </rPh>
    <rPh sb="26" eb="28">
      <t>ガッコウ</t>
    </rPh>
    <rPh sb="29" eb="31">
      <t>カクシュ</t>
    </rPh>
    <rPh sb="31" eb="33">
      <t>ガッコウ</t>
    </rPh>
    <phoneticPr fontId="2"/>
  </si>
  <si>
    <t>物販店</t>
    <rPh sb="0" eb="3">
      <t>ブッパンテン</t>
    </rPh>
    <phoneticPr fontId="39"/>
  </si>
  <si>
    <t>　百貨店、マーケットなど</t>
    <rPh sb="1" eb="4">
      <t>ヒャッカテン</t>
    </rPh>
    <phoneticPr fontId="2"/>
  </si>
  <si>
    <t>　飲食店、食堂、喫茶店など</t>
    <rPh sb="1" eb="4">
      <t>インショクテン</t>
    </rPh>
    <rPh sb="5" eb="7">
      <t>ショクドウ</t>
    </rPh>
    <rPh sb="8" eb="11">
      <t>キッサテン</t>
    </rPh>
    <phoneticPr fontId="2"/>
  </si>
  <si>
    <t>　公会堂、集会場、ボーリング場、体育館、劇場、映画館、展示施設など</t>
    <rPh sb="1" eb="4">
      <t>コウカイドウ</t>
    </rPh>
    <rPh sb="5" eb="8">
      <t>シュウカイジョウ</t>
    </rPh>
    <rPh sb="14" eb="15">
      <t>ジョウ</t>
    </rPh>
    <rPh sb="16" eb="19">
      <t>タイイクカン</t>
    </rPh>
    <rPh sb="20" eb="22">
      <t>ゲキジョウ</t>
    </rPh>
    <rPh sb="23" eb="26">
      <t>エイガカン</t>
    </rPh>
    <rPh sb="27" eb="29">
      <t>テンジ</t>
    </rPh>
    <rPh sb="29" eb="31">
      <t>シセツ</t>
    </rPh>
    <phoneticPr fontId="2"/>
  </si>
  <si>
    <t>病院</t>
    <rPh sb="0" eb="2">
      <t>ビョウイン</t>
    </rPh>
    <phoneticPr fontId="39"/>
  </si>
  <si>
    <t>　病院、老人ホーム、身体障害者福祉ホームなど</t>
    <rPh sb="1" eb="3">
      <t>ビョウイン</t>
    </rPh>
    <rPh sb="4" eb="6">
      <t>ロウジン</t>
    </rPh>
    <rPh sb="10" eb="12">
      <t>シンタイ</t>
    </rPh>
    <rPh sb="12" eb="15">
      <t>ショウガイシャ</t>
    </rPh>
    <rPh sb="15" eb="17">
      <t>フクシ</t>
    </rPh>
    <phoneticPr fontId="2"/>
  </si>
  <si>
    <t>ホテル</t>
  </si>
  <si>
    <t>　ホテル、旅館など</t>
    <rPh sb="5" eb="7">
      <t>リョカン</t>
    </rPh>
    <phoneticPr fontId="2"/>
  </si>
  <si>
    <t>　上記用途区分以外</t>
    <rPh sb="1" eb="3">
      <t>ジョウキ</t>
    </rPh>
    <rPh sb="3" eb="5">
      <t>ヨウト</t>
    </rPh>
    <rPh sb="5" eb="7">
      <t>クブン</t>
    </rPh>
    <rPh sb="7" eb="9">
      <t>イガイ</t>
    </rPh>
    <phoneticPr fontId="2"/>
  </si>
  <si>
    <t>別表２　建物用途別のエネルギー消費割合　[％]</t>
    <rPh sb="0" eb="2">
      <t>ベツヒョウ</t>
    </rPh>
    <rPh sb="8" eb="9">
      <t>ベツ</t>
    </rPh>
    <phoneticPr fontId="2"/>
  </si>
  <si>
    <t>大分類</t>
    <rPh sb="0" eb="1">
      <t>ダイ</t>
    </rPh>
    <rPh sb="1" eb="3">
      <t>ブンルイ</t>
    </rPh>
    <phoneticPr fontId="2"/>
  </si>
  <si>
    <t>中分類</t>
    <rPh sb="0" eb="1">
      <t>ナカ</t>
    </rPh>
    <rPh sb="1" eb="3">
      <t>ブンルイ</t>
    </rPh>
    <phoneticPr fontId="2"/>
  </si>
  <si>
    <t>物販店・飲食店・集会所</t>
    <rPh sb="0" eb="3">
      <t>ブッパンテン</t>
    </rPh>
    <rPh sb="4" eb="6">
      <t>インショク</t>
    </rPh>
    <rPh sb="6" eb="7">
      <t>テン</t>
    </rPh>
    <rPh sb="8" eb="10">
      <t>シュウカイ</t>
    </rPh>
    <rPh sb="10" eb="11">
      <t>ジョ</t>
    </rPh>
    <phoneticPr fontId="2"/>
  </si>
  <si>
    <t>空調設備</t>
    <rPh sb="0" eb="2">
      <t>クウチョウ</t>
    </rPh>
    <rPh sb="2" eb="4">
      <t>セツビ</t>
    </rPh>
    <phoneticPr fontId="39"/>
  </si>
  <si>
    <t>換気設備</t>
    <rPh sb="0" eb="2">
      <t>カンキ</t>
    </rPh>
    <rPh sb="2" eb="4">
      <t>セツビ</t>
    </rPh>
    <phoneticPr fontId="39"/>
  </si>
  <si>
    <t>照明設備</t>
    <rPh sb="0" eb="2">
      <t>ショウメイ</t>
    </rPh>
    <rPh sb="2" eb="4">
      <t>セツビ</t>
    </rPh>
    <phoneticPr fontId="39"/>
  </si>
  <si>
    <t>給湯設備</t>
    <rPh sb="0" eb="2">
      <t>キュウトウ</t>
    </rPh>
    <rPh sb="2" eb="4">
      <t>セツビ</t>
    </rPh>
    <phoneticPr fontId="39"/>
  </si>
  <si>
    <t>昇降設備</t>
    <rPh sb="0" eb="2">
      <t>ショウコウ</t>
    </rPh>
    <rPh sb="2" eb="4">
      <t>セツビ</t>
    </rPh>
    <phoneticPr fontId="39"/>
  </si>
  <si>
    <t>その他</t>
    <rPh sb="2" eb="3">
      <t>タ</t>
    </rPh>
    <phoneticPr fontId="39"/>
  </si>
  <si>
    <t>合計</t>
    <rPh sb="0" eb="2">
      <t>ゴウケイ</t>
    </rPh>
    <phoneticPr fontId="39"/>
  </si>
  <si>
    <t>空調設備</t>
  </si>
  <si>
    <t>) ※熱源設備のみの場合</t>
    <phoneticPr fontId="2"/>
  </si>
  <si>
    <t>※その他の場合は記入</t>
    <rPh sb="8" eb="10">
      <t>キニュウ</t>
    </rPh>
    <phoneticPr fontId="2"/>
  </si>
  <si>
    <t>%</t>
    <phoneticPr fontId="2"/>
  </si>
  <si>
    <t>改修前設備</t>
    <phoneticPr fontId="2"/>
  </si>
  <si>
    <t>補助対象　</t>
    <rPh sb="0" eb="2">
      <t>ホジョ</t>
    </rPh>
    <rPh sb="2" eb="4">
      <t>タイショウ</t>
    </rPh>
    <phoneticPr fontId="2"/>
  </si>
  <si>
    <t>機器番号</t>
    <rPh sb="0" eb="2">
      <t>キキ</t>
    </rPh>
    <rPh sb="2" eb="4">
      <t>バンゴウ</t>
    </rPh>
    <phoneticPr fontId="2"/>
  </si>
  <si>
    <t>機器名称/メーカー型番</t>
    <rPh sb="0" eb="2">
      <t>キキ</t>
    </rPh>
    <rPh sb="2" eb="4">
      <t>メイショウ</t>
    </rPh>
    <rPh sb="9" eb="11">
      <t>カタバン</t>
    </rPh>
    <phoneticPr fontId="2"/>
  </si>
  <si>
    <t>機器仕様（１台当り）</t>
    <rPh sb="0" eb="2">
      <t>キキ</t>
    </rPh>
    <rPh sb="2" eb="4">
      <t>シヨウ</t>
    </rPh>
    <rPh sb="6" eb="7">
      <t>ダイ</t>
    </rPh>
    <rPh sb="7" eb="8">
      <t>アタ</t>
    </rPh>
    <phoneticPr fontId="2"/>
  </si>
  <si>
    <t>台数</t>
    <rPh sb="0" eb="2">
      <t>ダイスウ</t>
    </rPh>
    <phoneticPr fontId="2"/>
  </si>
  <si>
    <t>能力合計</t>
    <rPh sb="0" eb="2">
      <t>ノウリョク</t>
    </rPh>
    <rPh sb="2" eb="4">
      <t>ゴウケイ</t>
    </rPh>
    <phoneticPr fontId="2"/>
  </si>
  <si>
    <t>エネルギー消費量（1時間当り）</t>
    <phoneticPr fontId="2"/>
  </si>
  <si>
    <t>備考</t>
    <rPh sb="0" eb="2">
      <t>ビコウ</t>
    </rPh>
    <phoneticPr fontId="2"/>
  </si>
  <si>
    <t>能力</t>
    <rPh sb="0" eb="2">
      <t>ノウリョク</t>
    </rPh>
    <phoneticPr fontId="2"/>
  </si>
  <si>
    <t>電力</t>
    <rPh sb="0" eb="2">
      <t>デンリョク</t>
    </rPh>
    <phoneticPr fontId="2"/>
  </si>
  <si>
    <t>ガス</t>
  </si>
  <si>
    <t>電力消費量</t>
    <rPh sb="0" eb="2">
      <t>デンリョク</t>
    </rPh>
    <rPh sb="2" eb="5">
      <t>ショウヒリョウ</t>
    </rPh>
    <phoneticPr fontId="2"/>
  </si>
  <si>
    <t>冷房</t>
    <rPh sb="0" eb="2">
      <t>レイボウ</t>
    </rPh>
    <phoneticPr fontId="2"/>
  </si>
  <si>
    <t>暖房</t>
    <rPh sb="0" eb="2">
      <t>ダンボウ</t>
    </rPh>
    <phoneticPr fontId="2"/>
  </si>
  <si>
    <t>ｋW</t>
    <phoneticPr fontId="2"/>
  </si>
  <si>
    <t>ｋW</t>
  </si>
  <si>
    <t>外</t>
    <rPh sb="0" eb="1">
      <t>ソト</t>
    </rPh>
    <phoneticPr fontId="2"/>
  </si>
  <si>
    <t>内</t>
    <rPh sb="0" eb="1">
      <t>ウチ</t>
    </rPh>
    <phoneticPr fontId="2"/>
  </si>
  <si>
    <t>kWh</t>
    <phoneticPr fontId="2"/>
  </si>
  <si>
    <t>計</t>
    <rPh sb="0" eb="1">
      <t>ケイ</t>
    </rPh>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</si>
  <si>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</si>
  <si>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</si>
  <si>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</si>
  <si>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</si>
  <si>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</si>
  <si>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</si>
  <si>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</si>
  <si>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</si>
  <si>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</si>
  <si>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</si>
  <si>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k</t>
    <phoneticPr fontId="2"/>
  </si>
  <si>
    <t>l</t>
    <phoneticPr fontId="2"/>
  </si>
  <si>
    <t>熱量換算
MJ</t>
    <rPh sb="0" eb="2">
      <t>ネツリョウ</t>
    </rPh>
    <rPh sb="2" eb="4">
      <t>カンザン</t>
    </rPh>
    <phoneticPr fontId="2"/>
  </si>
  <si>
    <t>g×3.6</t>
    <phoneticPr fontId="2"/>
  </si>
  <si>
    <t>h×3.6</t>
    <phoneticPr fontId="2"/>
  </si>
  <si>
    <t>k×V</t>
    <phoneticPr fontId="2"/>
  </si>
  <si>
    <t>l×V</t>
    <phoneticPr fontId="2"/>
  </si>
  <si>
    <t>m</t>
    <phoneticPr fontId="2"/>
  </si>
  <si>
    <t>n</t>
    <phoneticPr fontId="2"/>
  </si>
  <si>
    <t>o</t>
    <phoneticPr fontId="2"/>
  </si>
  <si>
    <t>p</t>
    <phoneticPr fontId="2"/>
  </si>
  <si>
    <t>q</t>
    <phoneticPr fontId="2"/>
  </si>
  <si>
    <t>r</t>
    <phoneticPr fontId="2"/>
  </si>
  <si>
    <t>合計</t>
    <rPh sb="0" eb="2">
      <t>ゴウケイ</t>
    </rPh>
    <phoneticPr fontId="2"/>
  </si>
  <si>
    <t>s=o+q</t>
    <phoneticPr fontId="2"/>
  </si>
  <si>
    <t>機器効率を搬送設備、二次側設備を含めて算定する場合は、以降の「空調設備・搬送設備」、「空調設備・二次側設備」一覧表中の熱量換算値“ｆ”、“k,l”を右欄の“s”、“ｔ”に加算して算出して下さい。</t>
    <phoneticPr fontId="2"/>
  </si>
  <si>
    <t>t=p+r</t>
    <phoneticPr fontId="2"/>
  </si>
  <si>
    <t>COP
(一次エネルギー換算）</t>
    <phoneticPr fontId="2"/>
  </si>
  <si>
    <t>u=m/s</t>
    <phoneticPr fontId="2"/>
  </si>
  <si>
    <t>v=n/t</t>
    <phoneticPr fontId="2"/>
  </si>
  <si>
    <t>設備能力合計</t>
    <phoneticPr fontId="2"/>
  </si>
  <si>
    <t>w=a+g</t>
    <phoneticPr fontId="2"/>
  </si>
  <si>
    <t>x=b+h</t>
    <phoneticPr fontId="2"/>
  </si>
  <si>
    <t>改修割合（設備能力比による場合）</t>
    <phoneticPr fontId="2"/>
  </si>
  <si>
    <t>平均（冷房＋暖房）</t>
    <rPh sb="0" eb="2">
      <t>ヘイキン</t>
    </rPh>
    <rPh sb="3" eb="5">
      <t>レイボウ</t>
    </rPh>
    <rPh sb="6" eb="8">
      <t>ダンボウ</t>
    </rPh>
    <phoneticPr fontId="2"/>
  </si>
  <si>
    <t>y=(g+h)/(w+x)×100</t>
    <phoneticPr fontId="2"/>
  </si>
  <si>
    <t>改修後設備</t>
    <rPh sb="2" eb="3">
      <t>ゴ</t>
    </rPh>
    <phoneticPr fontId="2"/>
  </si>
  <si>
    <t>ｇ´</t>
  </si>
  <si>
    <t>h´</t>
  </si>
  <si>
    <t>i´</t>
  </si>
  <si>
    <t>j´</t>
  </si>
  <si>
    <t>k´</t>
  </si>
  <si>
    <t>l´</t>
  </si>
  <si>
    <t>g´×3.6</t>
    <phoneticPr fontId="2"/>
  </si>
  <si>
    <t>h´×3.6</t>
    <phoneticPr fontId="2"/>
  </si>
  <si>
    <t>k´×V</t>
    <phoneticPr fontId="2"/>
  </si>
  <si>
    <t>l´×V</t>
    <phoneticPr fontId="2"/>
  </si>
  <si>
    <t>m'</t>
    <phoneticPr fontId="2"/>
  </si>
  <si>
    <t>n'</t>
    <phoneticPr fontId="2"/>
  </si>
  <si>
    <t>o'</t>
    <phoneticPr fontId="2"/>
  </si>
  <si>
    <t>p'</t>
    <phoneticPr fontId="2"/>
  </si>
  <si>
    <t>q'</t>
    <phoneticPr fontId="2"/>
  </si>
  <si>
    <t>r'</t>
    <phoneticPr fontId="2"/>
  </si>
  <si>
    <t>s'=o'+q'</t>
    <phoneticPr fontId="2"/>
  </si>
  <si>
    <t>ｔ'=p'+r'</t>
    <phoneticPr fontId="2"/>
  </si>
  <si>
    <t>u'=m'/s'</t>
    <phoneticPr fontId="2"/>
  </si>
  <si>
    <t>v'=n'/t'</t>
    <phoneticPr fontId="2"/>
  </si>
  <si>
    <t>分類別省エネ率</t>
    <rPh sb="0" eb="2">
      <t>ブンルイ</t>
    </rPh>
    <rPh sb="2" eb="3">
      <t>ベツ</t>
    </rPh>
    <rPh sb="3" eb="4">
      <t>ショウ</t>
    </rPh>
    <rPh sb="6" eb="7">
      <t>リツ</t>
    </rPh>
    <phoneticPr fontId="2"/>
  </si>
  <si>
    <t>w'=1-((u+v)/(u'+v'))×100</t>
    <phoneticPr fontId="2"/>
  </si>
  <si>
    <t>建物全体の分類別省エネ率</t>
    <rPh sb="0" eb="2">
      <t>タテモノ</t>
    </rPh>
    <rPh sb="2" eb="4">
      <t>ゼンタイ</t>
    </rPh>
    <rPh sb="5" eb="7">
      <t>ブンルイ</t>
    </rPh>
    <rPh sb="7" eb="8">
      <t>ベツ</t>
    </rPh>
    <rPh sb="8" eb="9">
      <t>ショウ</t>
    </rPh>
    <rPh sb="11" eb="12">
      <t>リツ</t>
    </rPh>
    <phoneticPr fontId="2"/>
  </si>
  <si>
    <t>x'=消費割合×y×w'</t>
    <rPh sb="3" eb="5">
      <t>ショウヒ</t>
    </rPh>
    <rPh sb="5" eb="7">
      <t>ワリアイ</t>
    </rPh>
    <phoneticPr fontId="2"/>
  </si>
  <si>
    <t>補助対象</t>
    <rPh sb="0" eb="2">
      <t>ホジョ</t>
    </rPh>
    <rPh sb="2" eb="4">
      <t>タイショウ</t>
    </rPh>
    <phoneticPr fontId="2"/>
  </si>
  <si>
    <t>機器仕様（1台当り）</t>
    <rPh sb="0" eb="2">
      <t>キキ</t>
    </rPh>
    <rPh sb="2" eb="4">
      <t>シヨウ</t>
    </rPh>
    <rPh sb="6" eb="7">
      <t>ダイ</t>
    </rPh>
    <rPh sb="7" eb="8">
      <t>アタ</t>
    </rPh>
    <phoneticPr fontId="2"/>
  </si>
  <si>
    <t>台数
c</t>
    <rPh sb="0" eb="2">
      <t>ダイスウ</t>
    </rPh>
    <phoneticPr fontId="2"/>
  </si>
  <si>
    <t>能力合計
a×c</t>
    <rPh sb="0" eb="2">
      <t>ノウリョク</t>
    </rPh>
    <rPh sb="2" eb="4">
      <t>ゴウケイ</t>
    </rPh>
    <phoneticPr fontId="2"/>
  </si>
  <si>
    <t>ｴﾈﾙｷﾞｰ消費量（1時間当り）</t>
    <phoneticPr fontId="2"/>
  </si>
  <si>
    <t>能力
a</t>
    <rPh sb="0" eb="2">
      <t>ノウリョク</t>
    </rPh>
    <phoneticPr fontId="2"/>
  </si>
  <si>
    <t>電力
b</t>
    <rPh sb="0" eb="2">
      <t>デンリョク</t>
    </rPh>
    <phoneticPr fontId="2"/>
  </si>
  <si>
    <t>電力消費量
b×c</t>
    <phoneticPr fontId="2"/>
  </si>
  <si>
    <t>台</t>
    <rPh sb="0" eb="1">
      <t>ダイ</t>
    </rPh>
    <phoneticPr fontId="2"/>
  </si>
  <si>
    <t>kW</t>
    <phoneticPr fontId="2"/>
  </si>
  <si>
    <t xml:space="preserve"> V：燃料別一次エネルギー換算値は、「エネルギーの使用の合理化に関する建築主等及び特定建築物の所有の判断の基準(平成25年経済産業省・国土交通省告示第1号)」における熱量換算値(別表３)に準じて下さい。また、同表に記載されないものは、組成等の実況による数値を使用してください。</t>
  </si>
  <si>
    <t>熱量換算
MJ</t>
    <phoneticPr fontId="2"/>
  </si>
  <si>
    <t>f×3.6</t>
    <phoneticPr fontId="2"/>
  </si>
  <si>
    <t>g×V</t>
    <phoneticPr fontId="2"/>
  </si>
  <si>
    <t>j=e+g</t>
    <phoneticPr fontId="2"/>
  </si>
  <si>
    <t>k=g/g+e×100</t>
    <phoneticPr fontId="2"/>
  </si>
  <si>
    <t>改修後設備</t>
    <rPh sb="0" eb="2">
      <t>カイシュウ</t>
    </rPh>
    <rPh sb="2" eb="3">
      <t>ゴ</t>
    </rPh>
    <rPh sb="3" eb="5">
      <t>セツビ</t>
    </rPh>
    <phoneticPr fontId="2"/>
  </si>
  <si>
    <t>台数
c'</t>
    <rPh sb="0" eb="2">
      <t>ダイスウ</t>
    </rPh>
    <phoneticPr fontId="2"/>
  </si>
  <si>
    <t>能力合計
a'×c'</t>
    <rPh sb="0" eb="2">
      <t>ノウリョク</t>
    </rPh>
    <rPh sb="2" eb="4">
      <t>ゴウケイ</t>
    </rPh>
    <phoneticPr fontId="2"/>
  </si>
  <si>
    <t>能力
a'</t>
    <rPh sb="0" eb="2">
      <t>ノウリョク</t>
    </rPh>
    <phoneticPr fontId="2"/>
  </si>
  <si>
    <t>電力
b'</t>
    <rPh sb="0" eb="2">
      <t>デンリョク</t>
    </rPh>
    <phoneticPr fontId="2"/>
  </si>
  <si>
    <t>電力消費量
b'×c'</t>
    <phoneticPr fontId="2"/>
  </si>
  <si>
    <t>f'</t>
    <phoneticPr fontId="2"/>
  </si>
  <si>
    <t>g'</t>
    <phoneticPr fontId="2"/>
  </si>
  <si>
    <t>f'×3.6</t>
    <phoneticPr fontId="2"/>
  </si>
  <si>
    <t>g'×V</t>
    <phoneticPr fontId="2"/>
  </si>
  <si>
    <t>h'</t>
    <phoneticPr fontId="2"/>
  </si>
  <si>
    <t>i'</t>
    <phoneticPr fontId="2"/>
  </si>
  <si>
    <t>l=1-(i/i')×100</t>
    <phoneticPr fontId="2"/>
  </si>
  <si>
    <t>m=消費割合×k×l</t>
    <phoneticPr fontId="2"/>
  </si>
  <si>
    <t>空調設備・二次側設備</t>
    <rPh sb="0" eb="2">
      <t>クウチョウ</t>
    </rPh>
    <rPh sb="5" eb="7">
      <t>ニジ</t>
    </rPh>
    <rPh sb="7" eb="8">
      <t>ガワ</t>
    </rPh>
    <phoneticPr fontId="2"/>
  </si>
  <si>
    <t>a</t>
  </si>
  <si>
    <t>e=a+c</t>
    <phoneticPr fontId="2"/>
  </si>
  <si>
    <t>f=c/e×100</t>
    <phoneticPr fontId="2"/>
  </si>
  <si>
    <t>c'</t>
    <phoneticPr fontId="2"/>
  </si>
  <si>
    <t>d'</t>
    <phoneticPr fontId="2"/>
  </si>
  <si>
    <t>g=1-(c'/c)×100</t>
    <phoneticPr fontId="2"/>
  </si>
  <si>
    <t>h=消費割合×f×g</t>
    <phoneticPr fontId="2"/>
  </si>
  <si>
    <t>給湯設備・熱源設備</t>
    <phoneticPr fontId="2"/>
  </si>
  <si>
    <t>灯油</t>
  </si>
  <si>
    <t>b</t>
  </si>
  <si>
    <t>c</t>
  </si>
  <si>
    <t>d</t>
  </si>
  <si>
    <t>e</t>
  </si>
  <si>
    <t>f</t>
  </si>
  <si>
    <t>d×3.6</t>
    <phoneticPr fontId="2"/>
  </si>
  <si>
    <t>e×9.76</t>
    <phoneticPr fontId="2"/>
  </si>
  <si>
    <t>f×V</t>
    <phoneticPr fontId="2"/>
  </si>
  <si>
    <t>j=h+i</t>
    <phoneticPr fontId="2"/>
  </si>
  <si>
    <t>効率(一次エネルギー換算)</t>
    <rPh sb="0" eb="2">
      <t>コウリツ</t>
    </rPh>
    <rPh sb="3" eb="5">
      <t>イチジ</t>
    </rPh>
    <rPh sb="10" eb="12">
      <t>カンサン</t>
    </rPh>
    <phoneticPr fontId="2"/>
  </si>
  <si>
    <t>k=g/j</t>
    <phoneticPr fontId="2"/>
  </si>
  <si>
    <t>l=a+d</t>
    <phoneticPr fontId="2"/>
  </si>
  <si>
    <t>m=d/ｌ×100</t>
    <phoneticPr fontId="2"/>
  </si>
  <si>
    <t>d´</t>
  </si>
  <si>
    <t>e´</t>
  </si>
  <si>
    <t>f´</t>
  </si>
  <si>
    <t>d'×3.6</t>
    <phoneticPr fontId="2"/>
  </si>
  <si>
    <t>e'×9.76</t>
    <phoneticPr fontId="2"/>
  </si>
  <si>
    <t>f'×V</t>
    <phoneticPr fontId="2"/>
  </si>
  <si>
    <t>j´=h´+i´</t>
    <phoneticPr fontId="2"/>
  </si>
  <si>
    <t>効率(一次エネルギー消費量)</t>
    <rPh sb="0" eb="2">
      <t>コウリツ</t>
    </rPh>
    <rPh sb="3" eb="5">
      <t>イチジ</t>
    </rPh>
    <rPh sb="10" eb="13">
      <t>ショウヒリョウ</t>
    </rPh>
    <phoneticPr fontId="2"/>
  </si>
  <si>
    <t>k'=g'/j'</t>
    <phoneticPr fontId="2"/>
  </si>
  <si>
    <t>分類別省エネ率</t>
    <phoneticPr fontId="2"/>
  </si>
  <si>
    <t>n=1-(k/k')×100</t>
    <phoneticPr fontId="2"/>
  </si>
  <si>
    <t>建物全体の分類別省エネ率</t>
    <phoneticPr fontId="2"/>
  </si>
  <si>
    <t>o=消費割合×m×n</t>
    <rPh sb="2" eb="4">
      <t>ショウヒ</t>
    </rPh>
    <rPh sb="4" eb="6">
      <t>ワリアイ</t>
    </rPh>
    <phoneticPr fontId="2"/>
  </si>
  <si>
    <t>階数</t>
    <rPh sb="0" eb="2">
      <t>カイスウ</t>
    </rPh>
    <phoneticPr fontId="2"/>
  </si>
  <si>
    <t>型番</t>
    <rPh sb="0" eb="2">
      <t>カタバン</t>
    </rPh>
    <phoneticPr fontId="2"/>
  </si>
  <si>
    <t>消費電力</t>
    <rPh sb="0" eb="2">
      <t>ショウヒ</t>
    </rPh>
    <rPh sb="2" eb="4">
      <t>デンリョク</t>
    </rPh>
    <phoneticPr fontId="2"/>
  </si>
  <si>
    <t>総消費電力</t>
    <rPh sb="0" eb="1">
      <t>ソウ</t>
    </rPh>
    <rPh sb="1" eb="3">
      <t>ショウヒ</t>
    </rPh>
    <rPh sb="3" eb="5">
      <t>デンリョク</t>
    </rPh>
    <phoneticPr fontId="2"/>
  </si>
  <si>
    <t>備考</t>
    <phoneticPr fontId="2"/>
  </si>
  <si>
    <t>改修前合計</t>
    <rPh sb="0" eb="2">
      <t>カイシュウ</t>
    </rPh>
    <rPh sb="2" eb="3">
      <t>マエ</t>
    </rPh>
    <rPh sb="3" eb="5">
      <t>ゴウケイ</t>
    </rPh>
    <phoneticPr fontId="2"/>
  </si>
  <si>
    <t>改修後合計</t>
    <rPh sb="0" eb="2">
      <t>カイシュウ</t>
    </rPh>
    <rPh sb="2" eb="3">
      <t>ゴ</t>
    </rPh>
    <rPh sb="3" eb="5">
      <t>ゴウケイ</t>
    </rPh>
    <phoneticPr fontId="2"/>
  </si>
  <si>
    <t>　総消費電力（全体）</t>
    <phoneticPr fontId="2"/>
  </si>
  <si>
    <t>　a</t>
    <phoneticPr fontId="2"/>
  </si>
  <si>
    <t>　改修割合</t>
    <phoneticPr fontId="2"/>
  </si>
  <si>
    <t>　d=c/a×100</t>
    <phoneticPr fontId="2"/>
  </si>
  <si>
    <t>　改修後総消費電力
　（補助対象機器）</t>
    <phoneticPr fontId="2"/>
  </si>
  <si>
    <t>　b</t>
    <phoneticPr fontId="2"/>
  </si>
  <si>
    <t>　分類別省エネ率</t>
    <phoneticPr fontId="2"/>
  </si>
  <si>
    <t>　e=(c-b)/c×100</t>
    <phoneticPr fontId="2"/>
  </si>
  <si>
    <t>　改修前総消費電力
　（補助対象機器）</t>
    <phoneticPr fontId="2"/>
  </si>
  <si>
    <t>　ｃ</t>
    <phoneticPr fontId="2"/>
  </si>
  <si>
    <t>　建物全体の分類別省エネ率</t>
    <phoneticPr fontId="2"/>
  </si>
  <si>
    <t>　f=消費割合×d×e</t>
    <phoneticPr fontId="2"/>
  </si>
  <si>
    <t>照明設備</t>
    <phoneticPr fontId="2"/>
  </si>
  <si>
    <t>改修後設備</t>
    <phoneticPr fontId="2"/>
  </si>
  <si>
    <t>改修有無</t>
    <rPh sb="0" eb="2">
      <t>カイシュウ</t>
    </rPh>
    <rPh sb="2" eb="4">
      <t>ウム</t>
    </rPh>
    <phoneticPr fontId="2"/>
  </si>
  <si>
    <t>合計（改修前）</t>
    <rPh sb="0" eb="2">
      <t>ゴウケイ</t>
    </rPh>
    <rPh sb="3" eb="5">
      <t>カイシュウ</t>
    </rPh>
    <rPh sb="5" eb="6">
      <t>マエ</t>
    </rPh>
    <phoneticPr fontId="2"/>
  </si>
  <si>
    <t>合計（改修後）</t>
    <rPh sb="5" eb="6">
      <t>ゴ</t>
    </rPh>
    <phoneticPr fontId="2"/>
  </si>
  <si>
    <t>　台数（改修前合計）　　g</t>
    <rPh sb="4" eb="6">
      <t>カイシュウ</t>
    </rPh>
    <rPh sb="6" eb="7">
      <t>マエ</t>
    </rPh>
    <rPh sb="7" eb="9">
      <t>ゴウケイ</t>
    </rPh>
    <phoneticPr fontId="2"/>
  </si>
  <si>
    <t>　台数（改修前の○の合計）　　h</t>
    <phoneticPr fontId="2"/>
  </si>
  <si>
    <t>　台数（改修後合計）　　i</t>
    <rPh sb="7" eb="9">
      <t>ゴウケイ</t>
    </rPh>
    <phoneticPr fontId="2"/>
  </si>
  <si>
    <t>　総消費電力（全体）</t>
    <rPh sb="1" eb="2">
      <t>ソウ</t>
    </rPh>
    <rPh sb="2" eb="4">
      <t>ショウヒ</t>
    </rPh>
    <rPh sb="4" eb="6">
      <t>デンリョク</t>
    </rPh>
    <rPh sb="7" eb="9">
      <t>ゼンタイ</t>
    </rPh>
    <phoneticPr fontId="2"/>
  </si>
  <si>
    <t>　改修後総消費電力（補助対象機器）</t>
    <rPh sb="4" eb="5">
      <t>ソウ</t>
    </rPh>
    <rPh sb="5" eb="7">
      <t>ショウヒ</t>
    </rPh>
    <rPh sb="7" eb="9">
      <t>デンリョク</t>
    </rPh>
    <rPh sb="14" eb="16">
      <t>キキ</t>
    </rPh>
    <phoneticPr fontId="2"/>
  </si>
  <si>
    <t>　分類別省エネ率</t>
    <rPh sb="1" eb="3">
      <t>ブンルイ</t>
    </rPh>
    <rPh sb="3" eb="4">
      <t>ベツ</t>
    </rPh>
    <phoneticPr fontId="2"/>
  </si>
  <si>
    <t>　改修前総消費電力（補助対象機器）
　※○の場合</t>
    <rPh sb="4" eb="5">
      <t>ソウ</t>
    </rPh>
    <rPh sb="5" eb="7">
      <t>ショウヒ</t>
    </rPh>
    <rPh sb="7" eb="9">
      <t>デンリョク</t>
    </rPh>
    <rPh sb="14" eb="16">
      <t>キキ</t>
    </rPh>
    <rPh sb="22" eb="24">
      <t>バアイ</t>
    </rPh>
    <phoneticPr fontId="2"/>
  </si>
  <si>
    <t>　建物全体の分類別省エネ率</t>
    <rPh sb="1" eb="3">
      <t>タテモノ</t>
    </rPh>
    <rPh sb="3" eb="5">
      <t>ゼンタイ</t>
    </rPh>
    <rPh sb="6" eb="8">
      <t>ブンルイ</t>
    </rPh>
    <rPh sb="8" eb="9">
      <t>ベツ</t>
    </rPh>
    <rPh sb="9" eb="10">
      <t>ショウ</t>
    </rPh>
    <rPh sb="12" eb="13">
      <t>リツ</t>
    </rPh>
    <phoneticPr fontId="2"/>
  </si>
  <si>
    <t>エネルギー計測・管理の内容</t>
    <rPh sb="5" eb="7">
      <t>ケイソク</t>
    </rPh>
    <rPh sb="8" eb="10">
      <t>カンリ</t>
    </rPh>
    <rPh sb="11" eb="13">
      <t>ナイヨウ</t>
    </rPh>
    <phoneticPr fontId="2"/>
  </si>
  <si>
    <t>建物ごとに１枚のシートを作成してください。</t>
    <rPh sb="0" eb="2">
      <t>タテモノ</t>
    </rPh>
    <rPh sb="6" eb="7">
      <t>マイ</t>
    </rPh>
    <rPh sb="12" eb="14">
      <t>サクセイ</t>
    </rPh>
    <phoneticPr fontId="2"/>
  </si>
  <si>
    <t>複数棟を提案する場合、必要に応じてコピーし、全建物について記載してください。</t>
    <rPh sb="0" eb="3">
      <t>フクスウトウ</t>
    </rPh>
    <rPh sb="4" eb="6">
      <t>テイアン</t>
    </rPh>
    <rPh sb="8" eb="10">
      <t>バアイ</t>
    </rPh>
    <phoneticPr fontId="2"/>
  </si>
  <si>
    <t>また、全提案のうち何棟目の計算シートかを上記に明記してください。</t>
    <phoneticPr fontId="2"/>
  </si>
  <si>
    <t>１．エネルギー使用量の把握の方法及び活用方法</t>
    <rPh sb="7" eb="10">
      <t>シヨウリョウ</t>
    </rPh>
    <rPh sb="11" eb="13">
      <t>ハアク</t>
    </rPh>
    <rPh sb="14" eb="16">
      <t>ホウホウ</t>
    </rPh>
    <rPh sb="16" eb="17">
      <t>オヨ</t>
    </rPh>
    <rPh sb="18" eb="20">
      <t>カツヨウ</t>
    </rPh>
    <rPh sb="20" eb="22">
      <t>ホウホウ</t>
    </rPh>
    <phoneticPr fontId="2"/>
  </si>
  <si>
    <t>　（□の部分は該当する項目を■で選択してください。）</t>
    <rPh sb="11" eb="13">
      <t>コウモク</t>
    </rPh>
    <phoneticPr fontId="2"/>
  </si>
  <si>
    <t>① エネルギー使用量の把握対象</t>
    <rPh sb="7" eb="10">
      <t>シヨウリョウ</t>
    </rPh>
    <rPh sb="11" eb="13">
      <t>ハアク</t>
    </rPh>
    <rPh sb="13" eb="15">
      <t>タイショウ</t>
    </rPh>
    <phoneticPr fontId="2"/>
  </si>
  <si>
    <t>建物全体</t>
    <rPh sb="0" eb="2">
      <t>タテモノ</t>
    </rPh>
    <rPh sb="2" eb="4">
      <t>ゼンタイ</t>
    </rPh>
    <phoneticPr fontId="2"/>
  </si>
  <si>
    <t>設備単体</t>
    <rPh sb="0" eb="2">
      <t>セツビ</t>
    </rPh>
    <rPh sb="2" eb="4">
      <t>タンタイ</t>
    </rPh>
    <phoneticPr fontId="2"/>
  </si>
  <si>
    <t>両方</t>
    <rPh sb="0" eb="2">
      <t>リョウホウ</t>
    </rPh>
    <phoneticPr fontId="2"/>
  </si>
  <si>
    <t>②エネルギー使用量の把握方法</t>
    <rPh sb="6" eb="9">
      <t>シヨウリョウ</t>
    </rPh>
    <rPh sb="10" eb="12">
      <t>ハアク</t>
    </rPh>
    <rPh sb="12" eb="14">
      <t>ホウホウ</t>
    </rPh>
    <phoneticPr fontId="2"/>
  </si>
  <si>
    <t>計測機新設</t>
    <rPh sb="0" eb="2">
      <t>ケイソク</t>
    </rPh>
    <rPh sb="2" eb="3">
      <t>キ</t>
    </rPh>
    <rPh sb="3" eb="5">
      <t>シンセツ</t>
    </rPh>
    <phoneticPr fontId="2"/>
  </si>
  <si>
    <t>既存計測機等利用</t>
    <rPh sb="0" eb="2">
      <t>キゾン</t>
    </rPh>
    <rPh sb="2" eb="4">
      <t>ケイソク</t>
    </rPh>
    <rPh sb="4" eb="5">
      <t>キ</t>
    </rPh>
    <rPh sb="5" eb="6">
      <t>トウ</t>
    </rPh>
    <rPh sb="6" eb="8">
      <t>リヨウ</t>
    </rPh>
    <phoneticPr fontId="2"/>
  </si>
  <si>
    <t>領収書等利用</t>
    <rPh sb="0" eb="3">
      <t>リョウシュウショ</t>
    </rPh>
    <rPh sb="3" eb="4">
      <t>トウ</t>
    </rPh>
    <rPh sb="4" eb="6">
      <t>リヨウ</t>
    </rPh>
    <phoneticPr fontId="2"/>
  </si>
  <si>
    <t>③エネルギー使用量の計測周期</t>
    <rPh sb="6" eb="9">
      <t>シヨウリョウ</t>
    </rPh>
    <rPh sb="10" eb="12">
      <t>ケイソク</t>
    </rPh>
    <rPh sb="12" eb="14">
      <t>シュウキ</t>
    </rPh>
    <phoneticPr fontId="2"/>
  </si>
  <si>
    <t>月別</t>
    <rPh sb="0" eb="2">
      <t>ツキベツ</t>
    </rPh>
    <phoneticPr fontId="2"/>
  </si>
  <si>
    <t>日別</t>
    <rPh sb="0" eb="1">
      <t>ニチ</t>
    </rPh>
    <rPh sb="1" eb="2">
      <t>ベツ</t>
    </rPh>
    <phoneticPr fontId="2"/>
  </si>
  <si>
    <t>時刻別</t>
    <rPh sb="0" eb="2">
      <t>ジコク</t>
    </rPh>
    <rPh sb="2" eb="3">
      <t>ベツ</t>
    </rPh>
    <phoneticPr fontId="2"/>
  </si>
  <si>
    <t>④計測したデータの活用方法</t>
    <rPh sb="1" eb="3">
      <t>ケイソク</t>
    </rPh>
    <rPh sb="9" eb="11">
      <t>カツヨウ</t>
    </rPh>
    <rPh sb="11" eb="13">
      <t>ホウホウ</t>
    </rPh>
    <phoneticPr fontId="2"/>
  </si>
  <si>
    <t>エネルギー事業者からの料金請求書等に記載されている使用量を建物全体のエネルギー使用量として集計し、月別の傾向や対前年との比較、エネルギー消費原単位等により継続的な管理を行う</t>
    <phoneticPr fontId="2"/>
  </si>
  <si>
    <t>改修した設備のエネルギー使用量を計測し、設備単体の運用状況や建物全体のエネルギー使用量に対する割合等を把握する</t>
    <phoneticPr fontId="2"/>
  </si>
  <si>
    <t>設備毎のエネルギー使用量を計測し、設備毎の運用状況や建物全体のエネルギー使用量の内訳等を把握する</t>
    <phoneticPr fontId="2"/>
  </si>
  <si>
    <t>エネルギー使用量を見える化するシステムの活用等により、各種設備の運用状況やエネルギー使用量等を把握する</t>
    <phoneticPr fontId="2"/>
  </si>
  <si>
    <t>その他（下記の余白に概要を記載してください）</t>
    <rPh sb="2" eb="3">
      <t>タ</t>
    </rPh>
    <phoneticPr fontId="2"/>
  </si>
  <si>
    <t>２．エネルギー計測・管理の詳細（設備単体の計測を行う場合のみ記載）</t>
    <rPh sb="7" eb="9">
      <t>ケイソク</t>
    </rPh>
    <rPh sb="10" eb="12">
      <t>カンリ</t>
    </rPh>
    <rPh sb="16" eb="18">
      <t>セツビ</t>
    </rPh>
    <rPh sb="18" eb="20">
      <t>タンタイ</t>
    </rPh>
    <rPh sb="21" eb="23">
      <t>ケイソク</t>
    </rPh>
    <rPh sb="24" eb="25">
      <t>オコナ</t>
    </rPh>
    <rPh sb="26" eb="28">
      <t>バアイ</t>
    </rPh>
    <rPh sb="30" eb="32">
      <t>キサイ</t>
    </rPh>
    <phoneticPr fontId="2"/>
  </si>
  <si>
    <t>区分</t>
    <rPh sb="0" eb="2">
      <t>クブン</t>
    </rPh>
    <phoneticPr fontId="2"/>
  </si>
  <si>
    <t>項目</t>
    <rPh sb="0" eb="2">
      <t>コウモク</t>
    </rPh>
    <phoneticPr fontId="2"/>
  </si>
  <si>
    <t>金額
（単位：千円）</t>
    <rPh sb="0" eb="2">
      <t>キンガク</t>
    </rPh>
    <rPh sb="4" eb="6">
      <t>タンイ</t>
    </rPh>
    <rPh sb="7" eb="9">
      <t>センエン</t>
    </rPh>
    <phoneticPr fontId="2"/>
  </si>
  <si>
    <t>１．事業費</t>
    <rPh sb="2" eb="5">
      <t>ジギョウヒ</t>
    </rPh>
    <phoneticPr fontId="2"/>
  </si>
  <si>
    <t>（１）省エネ改修における建設工事等</t>
    <rPh sb="3" eb="4">
      <t>ショウ</t>
    </rPh>
    <rPh sb="6" eb="8">
      <t>カイシュウ</t>
    </rPh>
    <rPh sb="12" eb="14">
      <t>ケンセツ</t>
    </rPh>
    <rPh sb="14" eb="16">
      <t>コウジ</t>
    </rPh>
    <rPh sb="16" eb="17">
      <t>トウ</t>
    </rPh>
    <phoneticPr fontId="2"/>
  </si>
  <si>
    <t xml:space="preserve"> ｄ</t>
    <phoneticPr fontId="2"/>
  </si>
  <si>
    <t>（２）エネルギー使用量の計測等</t>
    <rPh sb="8" eb="10">
      <t>シヨウ</t>
    </rPh>
    <rPh sb="10" eb="11">
      <t>リョウ</t>
    </rPh>
    <rPh sb="12" eb="14">
      <t>ケイソク</t>
    </rPh>
    <rPh sb="14" eb="15">
      <t>トウ</t>
    </rPh>
    <phoneticPr fontId="2"/>
  </si>
  <si>
    <t xml:space="preserve"> ③</t>
    <phoneticPr fontId="2"/>
  </si>
  <si>
    <t>合計</t>
    <phoneticPr fontId="2"/>
  </si>
  <si>
    <t>２．補助対象事業費</t>
    <rPh sb="2" eb="4">
      <t>ホジョ</t>
    </rPh>
    <rPh sb="4" eb="6">
      <t>タイショウ</t>
    </rPh>
    <rPh sb="6" eb="9">
      <t>ジギョウヒ</t>
    </rPh>
    <phoneticPr fontId="2"/>
  </si>
  <si>
    <t>工事費</t>
    <rPh sb="0" eb="3">
      <t>コウジヒ</t>
    </rPh>
    <phoneticPr fontId="2"/>
  </si>
  <si>
    <t xml:space="preserve"> イ＝ａ’＋ｃ</t>
    <phoneticPr fontId="2"/>
  </si>
  <si>
    <t>設備費</t>
    <rPh sb="0" eb="3">
      <t>セツビヒ</t>
    </rPh>
    <phoneticPr fontId="2"/>
  </si>
  <si>
    <t xml:space="preserve"> ウ＝ｂ</t>
    <phoneticPr fontId="2"/>
  </si>
  <si>
    <t xml:space="preserve"> エ＝ｄ’＝イ＋ウ</t>
    <phoneticPr fontId="2"/>
  </si>
  <si>
    <t xml:space="preserve"> オ：③が100万円を超える場合はｄ×10％と③のいずれか低い額、③が100万円以下の場合は③</t>
    <phoneticPr fontId="2"/>
  </si>
  <si>
    <t>内訳</t>
    <rPh sb="0" eb="2">
      <t>ウチワケ</t>
    </rPh>
    <phoneticPr fontId="2"/>
  </si>
  <si>
    <t>工事費</t>
    <rPh sb="0" eb="2">
      <t>コウジ</t>
    </rPh>
    <rPh sb="2" eb="3">
      <t>ヒ</t>
    </rPh>
    <phoneticPr fontId="2"/>
  </si>
  <si>
    <t>設備費</t>
    <rPh sb="0" eb="2">
      <t>セツビ</t>
    </rPh>
    <rPh sb="2" eb="3">
      <t>ヒ</t>
    </rPh>
    <phoneticPr fontId="2"/>
  </si>
  <si>
    <t>３．補助額</t>
    <rPh sb="2" eb="4">
      <t>ホジョ</t>
    </rPh>
    <rPh sb="4" eb="5">
      <t>ガク</t>
    </rPh>
    <phoneticPr fontId="2"/>
  </si>
  <si>
    <t>４．補助申請額</t>
    <rPh sb="2" eb="4">
      <t>ホジョ</t>
    </rPh>
    <rPh sb="4" eb="6">
      <t>シンセイ</t>
    </rPh>
    <rPh sb="6" eb="7">
      <t>ガク</t>
    </rPh>
    <phoneticPr fontId="2"/>
  </si>
  <si>
    <t xml:space="preserve"> コ</t>
    <phoneticPr fontId="2"/>
  </si>
  <si>
    <t>（３）補助申請額</t>
    <rPh sb="3" eb="5">
      <t>ホジョ</t>
    </rPh>
    <rPh sb="5" eb="8">
      <t>シンセイガク</t>
    </rPh>
    <phoneticPr fontId="2"/>
  </si>
  <si>
    <t>注１）消費税等は除いた額を記載してください。</t>
    <rPh sb="0" eb="1">
      <t>チュウ</t>
    </rPh>
    <rPh sb="3" eb="7">
      <t>ショウヒゼイナド</t>
    </rPh>
    <rPh sb="8" eb="9">
      <t>ノゾ</t>
    </rPh>
    <rPh sb="11" eb="12">
      <t>ガク</t>
    </rPh>
    <rPh sb="13" eb="15">
      <t>キサイ</t>
    </rPh>
    <phoneticPr fontId="2"/>
  </si>
  <si>
    <t>注２）千円未満は、切り捨て処理としてください。</t>
    <rPh sb="0" eb="1">
      <t>チュウ</t>
    </rPh>
    <rPh sb="3" eb="5">
      <t>センエン</t>
    </rPh>
    <rPh sb="5" eb="7">
      <t>ミマン</t>
    </rPh>
    <rPh sb="9" eb="10">
      <t>キ</t>
    </rPh>
    <rPh sb="11" eb="12">
      <t>ス</t>
    </rPh>
    <rPh sb="13" eb="15">
      <t>ショリ</t>
    </rPh>
    <phoneticPr fontId="2"/>
  </si>
  <si>
    <t xml:space="preserve"> ９．</t>
    <phoneticPr fontId="2"/>
  </si>
  <si>
    <t>小計</t>
    <phoneticPr fontId="2"/>
  </si>
  <si>
    <t xml:space="preserve"> キ＝オ－カ</t>
    <phoneticPr fontId="2"/>
  </si>
  <si>
    <t xml:space="preserve"> コ＝（イ＋カ）×１／３ (切り捨て)</t>
    <rPh sb="14" eb="15">
      <t>キ</t>
    </rPh>
    <rPh sb="16" eb="17">
      <t>ス</t>
    </rPh>
    <phoneticPr fontId="2"/>
  </si>
  <si>
    <t xml:space="preserve"> サ＝（ウ＋キ）×１／３ (切り捨て)</t>
    <rPh sb="14" eb="15">
      <t>キ</t>
    </rPh>
    <rPh sb="16" eb="17">
      <t>ス</t>
    </rPh>
    <phoneticPr fontId="2"/>
  </si>
  <si>
    <t xml:space="preserve"> シ＝コ＋サ</t>
    <phoneticPr fontId="2"/>
  </si>
  <si>
    <t>（２）バリアフリー改修工事に係る補助額</t>
    <rPh sb="9" eb="11">
      <t>カイシュウ</t>
    </rPh>
    <rPh sb="11" eb="13">
      <t>コウジ</t>
    </rPh>
    <rPh sb="14" eb="15">
      <t>カカ</t>
    </rPh>
    <rPh sb="16" eb="18">
      <t>ホジョ</t>
    </rPh>
    <rPh sb="18" eb="19">
      <t>ガク</t>
    </rPh>
    <phoneticPr fontId="2"/>
  </si>
  <si>
    <t xml:space="preserve"> セ＝ケ×１／３ (切り捨て)</t>
    <phoneticPr fontId="2"/>
  </si>
  <si>
    <t xml:space="preserve"> ソ： サ、または２５百万円のいずれか低い額</t>
    <phoneticPr fontId="2"/>
  </si>
  <si>
    <t>附帯事務費</t>
    <rPh sb="0" eb="2">
      <t>フタイ</t>
    </rPh>
    <rPh sb="2" eb="5">
      <t>ジムヒ</t>
    </rPh>
    <phoneticPr fontId="2"/>
  </si>
  <si>
    <t xml:space="preserve"> タ＝（コ＋ソ＋ス）×２．２％以内 (切り捨て)</t>
    <rPh sb="19" eb="20">
      <t>キ</t>
    </rPh>
    <rPh sb="21" eb="22">
      <t>ス</t>
    </rPh>
    <phoneticPr fontId="2"/>
  </si>
  <si>
    <t>小計</t>
    <phoneticPr fontId="2"/>
  </si>
  <si>
    <t xml:space="preserve"> チ＝コ＋ソ＋ス＋タ</t>
    <phoneticPr fontId="2"/>
  </si>
  <si>
    <t>（２）バリアフリー改修工事に係る補助金の額</t>
    <rPh sb="9" eb="11">
      <t>カイシュウ</t>
    </rPh>
    <rPh sb="11" eb="13">
      <t>コウジ</t>
    </rPh>
    <rPh sb="14" eb="15">
      <t>カカ</t>
    </rPh>
    <rPh sb="16" eb="18">
      <t>ホジョ</t>
    </rPh>
    <rPh sb="18" eb="19">
      <t>キン</t>
    </rPh>
    <rPh sb="20" eb="21">
      <t>ガク</t>
    </rPh>
    <phoneticPr fontId="2"/>
  </si>
  <si>
    <t>バリアフリー改修工事</t>
    <rPh sb="6" eb="10">
      <t>カイシュウコウジ</t>
    </rPh>
    <phoneticPr fontId="2"/>
  </si>
  <si>
    <t>補助対象事業費内訳</t>
    <phoneticPr fontId="2"/>
  </si>
  <si>
    <t>項目
（部位別・機器別）</t>
    <rPh sb="0" eb="2">
      <t>コウモク</t>
    </rPh>
    <rPh sb="4" eb="7">
      <t>ブイベツ</t>
    </rPh>
    <rPh sb="8" eb="10">
      <t>キキ</t>
    </rPh>
    <rPh sb="10" eb="11">
      <t>ベツ</t>
    </rPh>
    <phoneticPr fontId="2"/>
  </si>
  <si>
    <t>数量</t>
    <rPh sb="0" eb="2">
      <t>スウリョウ</t>
    </rPh>
    <phoneticPr fontId="2"/>
  </si>
  <si>
    <t>単位</t>
    <rPh sb="0" eb="2">
      <t>タンイ</t>
    </rPh>
    <phoneticPr fontId="2"/>
  </si>
  <si>
    <t>１．躯体改修工事（工種別に記載）</t>
    <rPh sb="2" eb="4">
      <t>クタイ</t>
    </rPh>
    <rPh sb="4" eb="6">
      <t>カイシュウ</t>
    </rPh>
    <rPh sb="6" eb="8">
      <t>コウジ</t>
    </rPh>
    <rPh sb="9" eb="11">
      <t>コウシュ</t>
    </rPh>
    <rPh sb="11" eb="12">
      <t>ベツ</t>
    </rPh>
    <rPh sb="13" eb="15">
      <t>キサイ</t>
    </rPh>
    <phoneticPr fontId="2"/>
  </si>
  <si>
    <t>２．設備改修工事（本体機器費：設備別に記載）</t>
    <rPh sb="2" eb="4">
      <t>セツビ</t>
    </rPh>
    <rPh sb="4" eb="6">
      <t>カイシュウ</t>
    </rPh>
    <rPh sb="6" eb="8">
      <t>コウジ</t>
    </rPh>
    <rPh sb="9" eb="11">
      <t>ホンタイ</t>
    </rPh>
    <rPh sb="11" eb="13">
      <t>キキ</t>
    </rPh>
    <rPh sb="13" eb="14">
      <t>ヒ</t>
    </rPh>
    <rPh sb="15" eb="17">
      <t>セツビ</t>
    </rPh>
    <rPh sb="17" eb="18">
      <t>ベツ</t>
    </rPh>
    <rPh sb="19" eb="21">
      <t>キサイ</t>
    </rPh>
    <phoneticPr fontId="2"/>
  </si>
  <si>
    <t>３．設備改修工事（附帯工事費：設備別に記載）</t>
    <rPh sb="2" eb="4">
      <t>セツビ</t>
    </rPh>
    <rPh sb="4" eb="6">
      <t>カイシュウ</t>
    </rPh>
    <rPh sb="6" eb="8">
      <t>コウジ</t>
    </rPh>
    <rPh sb="9" eb="11">
      <t>フタイ</t>
    </rPh>
    <rPh sb="11" eb="14">
      <t>コウジヒ</t>
    </rPh>
    <rPh sb="15" eb="17">
      <t>セツビ</t>
    </rPh>
    <rPh sb="17" eb="18">
      <t>ベツ</t>
    </rPh>
    <rPh sb="19" eb="21">
      <t>キサイ</t>
    </rPh>
    <phoneticPr fontId="2"/>
  </si>
  <si>
    <t>１．バリアフリー改修工事の工事内容および事業費の内訳</t>
    <rPh sb="8" eb="10">
      <t>カイシュウ</t>
    </rPh>
    <rPh sb="10" eb="12">
      <t>コウジ</t>
    </rPh>
    <rPh sb="13" eb="15">
      <t>コウジ</t>
    </rPh>
    <rPh sb="15" eb="17">
      <t>ナイヨウ</t>
    </rPh>
    <rPh sb="20" eb="22">
      <t>ジギョウ</t>
    </rPh>
    <rPh sb="22" eb="23">
      <t>ヒ</t>
    </rPh>
    <rPh sb="24" eb="26">
      <t>ウチワケ</t>
    </rPh>
    <phoneticPr fontId="2"/>
  </si>
  <si>
    <t>※１</t>
    <phoneticPr fontId="2"/>
  </si>
  <si>
    <t>様式１の提案申請書でバリアフリー改修工事を「実施する」にチェックされた場合は、</t>
    <rPh sb="0" eb="2">
      <t>ヨウシキ</t>
    </rPh>
    <rPh sb="4" eb="6">
      <t>テイアン</t>
    </rPh>
    <rPh sb="6" eb="9">
      <t>シンセイショ</t>
    </rPh>
    <rPh sb="16" eb="18">
      <t>カイシュウ</t>
    </rPh>
    <rPh sb="18" eb="20">
      <t>コウジ</t>
    </rPh>
    <rPh sb="22" eb="24">
      <t>ジッシ</t>
    </rPh>
    <rPh sb="35" eb="37">
      <t>バアイ</t>
    </rPh>
    <phoneticPr fontId="2"/>
  </si>
  <si>
    <t>本様式に沿って工事種別、施工部位の当該部分に□を■としてチェックをしてください。</t>
    <phoneticPr fontId="2"/>
  </si>
  <si>
    <t>また、併せて当該工事の工事箇所数およびその工事費を記入してください。</t>
    <rPh sb="3" eb="4">
      <t>アワ</t>
    </rPh>
    <phoneticPr fontId="2"/>
  </si>
  <si>
    <t>様式１で「実施しない」にチェックされた場合は、本様式の提出は必要ありません。</t>
    <rPh sb="0" eb="2">
      <t>ヨウシキ</t>
    </rPh>
    <rPh sb="19" eb="21">
      <t>バアイ</t>
    </rPh>
    <rPh sb="22" eb="23">
      <t>ホ</t>
    </rPh>
    <rPh sb="23" eb="24">
      <t>ホン</t>
    </rPh>
    <rPh sb="24" eb="26">
      <t>ヨウシキ</t>
    </rPh>
    <rPh sb="26" eb="28">
      <t>テイシュツ</t>
    </rPh>
    <rPh sb="29" eb="31">
      <t>ヒツヨウ</t>
    </rPh>
    <phoneticPr fontId="2"/>
  </si>
  <si>
    <t>※２</t>
    <phoneticPr fontId="2"/>
  </si>
  <si>
    <t>バリアフリー改修工事を実施する工事場所が分かる図面を別添資料として提出してください。</t>
    <rPh sb="6" eb="8">
      <t>カイシュウ</t>
    </rPh>
    <rPh sb="8" eb="10">
      <t>コウジ</t>
    </rPh>
    <rPh sb="11" eb="13">
      <t>ジッシ</t>
    </rPh>
    <rPh sb="15" eb="17">
      <t>コウジ</t>
    </rPh>
    <rPh sb="17" eb="19">
      <t>バショ</t>
    </rPh>
    <rPh sb="20" eb="21">
      <t>ワ</t>
    </rPh>
    <rPh sb="23" eb="25">
      <t>ズメン</t>
    </rPh>
    <rPh sb="26" eb="28">
      <t>ベッテン</t>
    </rPh>
    <rPh sb="28" eb="30">
      <t>シリョウ</t>
    </rPh>
    <rPh sb="33" eb="35">
      <t>テイシュツ</t>
    </rPh>
    <phoneticPr fontId="2"/>
  </si>
  <si>
    <t>施工部位</t>
    <rPh sb="0" eb="2">
      <t>セコウ</t>
    </rPh>
    <rPh sb="2" eb="4">
      <t>ブイ</t>
    </rPh>
    <phoneticPr fontId="2"/>
  </si>
  <si>
    <t>工事有</t>
    <rPh sb="0" eb="2">
      <t>コウジ</t>
    </rPh>
    <rPh sb="2" eb="3">
      <t>アリ</t>
    </rPh>
    <phoneticPr fontId="2"/>
  </si>
  <si>
    <t>工事
箇所数</t>
    <rPh sb="0" eb="2">
      <t>コウジ</t>
    </rPh>
    <rPh sb="3" eb="5">
      <t>カショ</t>
    </rPh>
    <rPh sb="5" eb="6">
      <t>スウ</t>
    </rPh>
    <phoneticPr fontId="2"/>
  </si>
  <si>
    <t>Ⅰ）出入口</t>
    <rPh sb="2" eb="5">
      <t>デイリグチ</t>
    </rPh>
    <phoneticPr fontId="2"/>
  </si>
  <si>
    <t>ヵ所</t>
    <rPh sb="1" eb="2">
      <t>ショ</t>
    </rPh>
    <phoneticPr fontId="2"/>
  </si>
  <si>
    <t>Ⅱ）廊下等</t>
    <rPh sb="2" eb="4">
      <t>ロウカ</t>
    </rPh>
    <rPh sb="4" eb="5">
      <t>トウ</t>
    </rPh>
    <phoneticPr fontId="2"/>
  </si>
  <si>
    <t>Ⅲ）階段</t>
    <rPh sb="2" eb="4">
      <t>カイダン</t>
    </rPh>
    <phoneticPr fontId="2"/>
  </si>
  <si>
    <t>Ⅳ）傾斜路（スロープ）</t>
    <rPh sb="2" eb="4">
      <t>ケイシャ</t>
    </rPh>
    <rPh sb="4" eb="5">
      <t>ロ</t>
    </rPh>
    <phoneticPr fontId="2"/>
  </si>
  <si>
    <t>Ⅴ）エレベーター（Ⅵ)に規定するものを除く。）及びその乗降ロビー</t>
    <rPh sb="12" eb="14">
      <t>キテイ</t>
    </rPh>
    <rPh sb="19" eb="20">
      <t>ノゾ</t>
    </rPh>
    <rPh sb="23" eb="24">
      <t>オヨ</t>
    </rPh>
    <rPh sb="27" eb="29">
      <t>ジョウコウ</t>
    </rPh>
    <phoneticPr fontId="2"/>
  </si>
  <si>
    <t>Ⅵ）特殊な構造又は使用形態のエレベーター</t>
    <rPh sb="2" eb="4">
      <t>トクシュ</t>
    </rPh>
    <rPh sb="5" eb="7">
      <t>コウゾウ</t>
    </rPh>
    <rPh sb="7" eb="8">
      <t>マタ</t>
    </rPh>
    <rPh sb="9" eb="11">
      <t>シヨウ</t>
    </rPh>
    <rPh sb="11" eb="13">
      <t>ケイタイ</t>
    </rPh>
    <phoneticPr fontId="2"/>
  </si>
  <si>
    <t>Ⅶ）特殊な構造又は使用形態のエスカレーター</t>
    <rPh sb="2" eb="4">
      <t>トクシュ</t>
    </rPh>
    <rPh sb="5" eb="7">
      <t>コウゾウ</t>
    </rPh>
    <rPh sb="7" eb="8">
      <t>マタ</t>
    </rPh>
    <rPh sb="9" eb="11">
      <t>シヨウ</t>
    </rPh>
    <rPh sb="11" eb="13">
      <t>ケイタイ</t>
    </rPh>
    <phoneticPr fontId="2"/>
  </si>
  <si>
    <t>車いす使用者用便房</t>
    <rPh sb="0" eb="1">
      <t>クルマ</t>
    </rPh>
    <rPh sb="3" eb="6">
      <t>シヨウシャ</t>
    </rPh>
    <rPh sb="6" eb="7">
      <t>ヨウ</t>
    </rPh>
    <rPh sb="7" eb="8">
      <t>ベン</t>
    </rPh>
    <rPh sb="8" eb="9">
      <t>ボウ</t>
    </rPh>
    <phoneticPr fontId="2"/>
  </si>
  <si>
    <t>Ⅷ）便所</t>
    <rPh sb="2" eb="4">
      <t>ベンジョ</t>
    </rPh>
    <phoneticPr fontId="2"/>
  </si>
  <si>
    <t>水洗器具を設けた便房</t>
    <rPh sb="0" eb="2">
      <t>スイセン</t>
    </rPh>
    <rPh sb="2" eb="4">
      <t>キグ</t>
    </rPh>
    <rPh sb="5" eb="6">
      <t>モウ</t>
    </rPh>
    <rPh sb="8" eb="9">
      <t>ベン</t>
    </rPh>
    <rPh sb="9" eb="10">
      <t>ボウ</t>
    </rPh>
    <phoneticPr fontId="2"/>
  </si>
  <si>
    <t>男子用小便器</t>
    <rPh sb="0" eb="3">
      <t>ダンシヨウ</t>
    </rPh>
    <rPh sb="3" eb="6">
      <t>ショウベンキ</t>
    </rPh>
    <phoneticPr fontId="2"/>
  </si>
  <si>
    <t xml:space="preserve"> ９．バリアフリー改修工事に係る事業費　合計</t>
    <rPh sb="9" eb="11">
      <t>カイシュウ</t>
    </rPh>
    <rPh sb="11" eb="13">
      <t>コウジ</t>
    </rPh>
    <rPh sb="14" eb="15">
      <t>カカ</t>
    </rPh>
    <rPh sb="16" eb="18">
      <t>ジギョウ</t>
    </rPh>
    <rPh sb="18" eb="19">
      <t>ヒ</t>
    </rPh>
    <rPh sb="20" eb="22">
      <t>ゴウケイ</t>
    </rPh>
    <phoneticPr fontId="2"/>
  </si>
  <si>
    <t>ヵ所</t>
    <phoneticPr fontId="2"/>
  </si>
  <si>
    <t>注２）特記すべき事項がある場合は、備考欄に記載してください。</t>
    <rPh sb="0" eb="1">
      <t>チュウ</t>
    </rPh>
    <rPh sb="3" eb="5">
      <t>トッキ</t>
    </rPh>
    <rPh sb="8" eb="10">
      <t>ジコウ</t>
    </rPh>
    <rPh sb="13" eb="15">
      <t>バアイ</t>
    </rPh>
    <rPh sb="17" eb="19">
      <t>ビコウ</t>
    </rPh>
    <rPh sb="19" eb="20">
      <t>ラン</t>
    </rPh>
    <rPh sb="21" eb="23">
      <t>キサイ</t>
    </rPh>
    <phoneticPr fontId="2"/>
  </si>
  <si>
    <t>複数棟用</t>
    <rPh sb="0" eb="2">
      <t>フクスウ</t>
    </rPh>
    <rPh sb="2" eb="3">
      <t>トウ</t>
    </rPh>
    <rPh sb="3" eb="4">
      <t>ヨウ</t>
    </rPh>
    <phoneticPr fontId="2"/>
  </si>
  <si>
    <t>金額
(単位：千円）</t>
    <rPh sb="0" eb="2">
      <t>キンガク</t>
    </rPh>
    <phoneticPr fontId="2"/>
  </si>
  <si>
    <t>（１）省エネ改修における建設工事等</t>
    <rPh sb="12" eb="14">
      <t>ケンセツ</t>
    </rPh>
    <rPh sb="14" eb="16">
      <t>コウジ</t>
    </rPh>
    <rPh sb="16" eb="17">
      <t>トウ</t>
    </rPh>
    <phoneticPr fontId="2"/>
  </si>
  <si>
    <t xml:space="preserve"> 建物１：</t>
  </si>
  <si>
    <t xml:space="preserve"> 建物２：</t>
    <phoneticPr fontId="2"/>
  </si>
  <si>
    <t xml:space="preserve"> 建物３：</t>
  </si>
  <si>
    <t xml:space="preserve"> 全体</t>
    <rPh sb="1" eb="3">
      <t>ゼンタイ</t>
    </rPh>
    <phoneticPr fontId="2"/>
  </si>
  <si>
    <t xml:space="preserve"> Σｄ</t>
    <phoneticPr fontId="2"/>
  </si>
  <si>
    <t xml:space="preserve"> ③</t>
  </si>
  <si>
    <t xml:space="preserve"> Σ③</t>
    <phoneticPr fontId="2"/>
  </si>
  <si>
    <t>（１）省エネ改修における建設工事等</t>
    <phoneticPr fontId="2"/>
  </si>
  <si>
    <t xml:space="preserve"> 建物１：</t>
    <rPh sb="1" eb="3">
      <t>タテモノ</t>
    </rPh>
    <phoneticPr fontId="2"/>
  </si>
  <si>
    <t>工事費</t>
    <phoneticPr fontId="2"/>
  </si>
  <si>
    <t xml:space="preserve"> 建物２：</t>
    <rPh sb="1" eb="3">
      <t>タテモノ</t>
    </rPh>
    <phoneticPr fontId="2"/>
  </si>
  <si>
    <t xml:space="preserve"> イ＝ａ’＋ｃ</t>
  </si>
  <si>
    <t>全体</t>
    <rPh sb="0" eb="2">
      <t>ゼンタイ</t>
    </rPh>
    <phoneticPr fontId="2"/>
  </si>
  <si>
    <t xml:space="preserve"> Σイ</t>
    <phoneticPr fontId="2"/>
  </si>
  <si>
    <t>設備費</t>
    <rPh sb="0" eb="2">
      <t>セツビ</t>
    </rPh>
    <phoneticPr fontId="2"/>
  </si>
  <si>
    <t xml:space="preserve"> ウ＝ｂ</t>
  </si>
  <si>
    <t xml:space="preserve"> Σウ</t>
    <phoneticPr fontId="2"/>
  </si>
  <si>
    <t xml:space="preserve"> オ</t>
    <phoneticPr fontId="2"/>
  </si>
  <si>
    <t xml:space="preserve"> オ</t>
  </si>
  <si>
    <t xml:space="preserve"> Σオ</t>
    <phoneticPr fontId="2"/>
  </si>
  <si>
    <t>工事費</t>
  </si>
  <si>
    <t xml:space="preserve"> カ</t>
    <phoneticPr fontId="2"/>
  </si>
  <si>
    <t xml:space="preserve"> カ</t>
  </si>
  <si>
    <t xml:space="preserve"> Σカ</t>
    <phoneticPr fontId="2"/>
  </si>
  <si>
    <t xml:space="preserve"> キ</t>
    <phoneticPr fontId="2"/>
  </si>
  <si>
    <t xml:space="preserve"> キ</t>
  </si>
  <si>
    <t xml:space="preserve"> Σキ</t>
    <phoneticPr fontId="2"/>
  </si>
  <si>
    <t>参考様式２－１(集計表)</t>
    <rPh sb="0" eb="2">
      <t>サンコウ</t>
    </rPh>
    <rPh sb="8" eb="10">
      <t>シュウケイ</t>
    </rPh>
    <rPh sb="10" eb="11">
      <t>ヒョウ</t>
    </rPh>
    <phoneticPr fontId="2"/>
  </si>
  <si>
    <t>（１）省エネ改修における建設工事等及びエネルギー使用量の計測等に係る補助額</t>
    <phoneticPr fontId="2"/>
  </si>
  <si>
    <t>建物１：</t>
    <rPh sb="0" eb="2">
      <t>タテモノ</t>
    </rPh>
    <phoneticPr fontId="2"/>
  </si>
  <si>
    <t>建物２：</t>
    <rPh sb="0" eb="2">
      <t>タテモノ</t>
    </rPh>
    <phoneticPr fontId="2"/>
  </si>
  <si>
    <t>建物３：</t>
    <rPh sb="0" eb="2">
      <t>タテモノ</t>
    </rPh>
    <phoneticPr fontId="2"/>
  </si>
  <si>
    <t>※建物ごとに作成してください。</t>
    <rPh sb="1" eb="3">
      <t>タテモノ</t>
    </rPh>
    <rPh sb="6" eb="8">
      <t>サクセイ</t>
    </rPh>
    <phoneticPr fontId="2"/>
  </si>
  <si>
    <t xml:space="preserve"> 建物３：</t>
    <phoneticPr fontId="2"/>
  </si>
  <si>
    <t xml:space="preserve"> ９．</t>
  </si>
  <si>
    <t xml:space="preserve"> Σ９．</t>
    <phoneticPr fontId="2"/>
  </si>
  <si>
    <t xml:space="preserve"> ア＝Σｄ＋Σ③＋Σ④＋Σ９．</t>
    <phoneticPr fontId="2"/>
  </si>
  <si>
    <t xml:space="preserve"> エ＝ｄ’＝Σイ＋Σウ</t>
  </si>
  <si>
    <t>建物１：</t>
    <phoneticPr fontId="2"/>
  </si>
  <si>
    <t>建物２：</t>
    <phoneticPr fontId="2"/>
  </si>
  <si>
    <t>建物３：</t>
    <phoneticPr fontId="2"/>
  </si>
  <si>
    <t>（３）バリアフリー改修工事</t>
    <phoneticPr fontId="2"/>
  </si>
  <si>
    <t>※建物ごとに作成してください。</t>
    <phoneticPr fontId="2"/>
  </si>
  <si>
    <t>○棟目／計○棟</t>
    <phoneticPr fontId="2"/>
  </si>
  <si>
    <t xml:space="preserve"> カ＝オ×②／③</t>
    <phoneticPr fontId="2"/>
  </si>
  <si>
    <t>補助対象事業費内訳</t>
    <rPh sb="0" eb="2">
      <t>ホジョ</t>
    </rPh>
    <rPh sb="2" eb="4">
      <t>タイショウ</t>
    </rPh>
    <rPh sb="4" eb="7">
      <t>ジギョウヒ</t>
    </rPh>
    <rPh sb="7" eb="9">
      <t>ウチワケ</t>
    </rPh>
    <phoneticPr fontId="2"/>
  </si>
  <si>
    <t>金額
（単位：千円）</t>
    <rPh sb="0" eb="2">
      <t>キンガク</t>
    </rPh>
    <phoneticPr fontId="2"/>
  </si>
  <si>
    <t>補 助 金 精 算 調 書</t>
  </si>
  <si>
    <t>区　　分</t>
    <phoneticPr fontId="2"/>
  </si>
  <si>
    <t>金　　額</t>
  </si>
  <si>
    <t>備　　考</t>
  </si>
  <si>
    <t>交付決定の内容</t>
  </si>
  <si>
    <t>補助事業に要する経費</t>
    <phoneticPr fontId="2"/>
  </si>
  <si>
    <t>補助金額</t>
    <phoneticPr fontId="2"/>
  </si>
  <si>
    <t>補助金換算額</t>
  </si>
  <si>
    <t>精算対象支払額</t>
    <phoneticPr fontId="2"/>
  </si>
  <si>
    <t>精算補助金額</t>
    <phoneticPr fontId="2"/>
  </si>
  <si>
    <t>補助金不用額</t>
    <phoneticPr fontId="2"/>
  </si>
  <si>
    <t>5=2-4</t>
    <phoneticPr fontId="2"/>
  </si>
  <si>
    <t>補助金受入済額</t>
    <rPh sb="0" eb="3">
      <t>ホジョキン</t>
    </rPh>
    <rPh sb="3" eb="5">
      <t>ウケイ</t>
    </rPh>
    <rPh sb="5" eb="6">
      <t>スミ</t>
    </rPh>
    <rPh sb="6" eb="7">
      <t>ガク</t>
    </rPh>
    <phoneticPr fontId="2"/>
  </si>
  <si>
    <t>差引受入未済額または超過額</t>
    <phoneticPr fontId="2"/>
  </si>
  <si>
    <t>7=6-4</t>
    <phoneticPr fontId="2"/>
  </si>
  <si>
    <t>※　精算補助金額は他の補助金の受け入れ未済額とすること。</t>
    <rPh sb="9" eb="10">
      <t>タ</t>
    </rPh>
    <rPh sb="11" eb="14">
      <t>ホジョキン</t>
    </rPh>
    <phoneticPr fontId="2"/>
  </si>
  <si>
    <t>※　添付する他の様式と金額が整合していること。</t>
  </si>
  <si>
    <t>（記載上の注意）</t>
  </si>
  <si>
    <t>別紙３</t>
    <phoneticPr fontId="2"/>
  </si>
  <si>
    <t>※1　</t>
    <phoneticPr fontId="2"/>
  </si>
  <si>
    <t>バリアフリー改修に係る工事費は、バリアフリー改修工事を行う場合のみ記載すること。</t>
    <rPh sb="6" eb="8">
      <t>カイシュウ</t>
    </rPh>
    <rPh sb="9" eb="10">
      <t>カカワ</t>
    </rPh>
    <rPh sb="11" eb="14">
      <t>コウジヒ</t>
    </rPh>
    <rPh sb="22" eb="24">
      <t>カイシュウ</t>
    </rPh>
    <rPh sb="24" eb="26">
      <t>コウジ</t>
    </rPh>
    <rPh sb="27" eb="28">
      <t>オコナ</t>
    </rPh>
    <rPh sb="29" eb="31">
      <t>バアイ</t>
    </rPh>
    <rPh sb="33" eb="35">
      <t>キサイ</t>
    </rPh>
    <phoneticPr fontId="2"/>
  </si>
  <si>
    <t>注１．交付申請(又は交付変更承認申請）に基づく交付決定額を上段（　）内に記載すること。</t>
  </si>
  <si>
    <t>注２．事業量の減少による減額があった場合はその変更内容および額の積算内訳を添付すること。</t>
  </si>
  <si>
    <t>注１．積算内訳の欄には，当該経費に係る額の算出について積算内訳の概要を記載すること。</t>
  </si>
  <si>
    <t>注２．使途の欄には、必要に応じて、当該積算内訳についての使途の内容を記載すること。</t>
  </si>
  <si>
    <t>注３．旅費については、「氏名」、「期間」、「金額」、「行先」、「目的」の分かる一覧表を添付すること。</t>
    <phoneticPr fontId="2"/>
  </si>
  <si>
    <t>注４．交付申請（または交付変更承認申請）に基づく交付決定額を上段（　）内に記載すること。</t>
    <phoneticPr fontId="2"/>
  </si>
  <si>
    <t>注５．領収書は提示を求めた際に提出できるよう、申請者にて保管すること。</t>
    <phoneticPr fontId="2"/>
  </si>
  <si>
    <t xml:space="preserve"> （３）交付申請時からのバリアフリー改修工事における設計変更の有無</t>
    <phoneticPr fontId="2"/>
  </si>
  <si>
    <t>上記（３）で「有」を選択した場合、次の内容を記載すること。</t>
  </si>
  <si>
    <t>Ⅰ</t>
  </si>
  <si>
    <t>Ⅱ</t>
  </si>
  <si>
    <t>Ⅲ</t>
  </si>
  <si>
    <t>仕様番号</t>
  </si>
  <si>
    <t>チェック</t>
  </si>
  <si>
    <t>Ⅳ</t>
  </si>
  <si>
    <t>Ⅴ</t>
  </si>
  <si>
    <t>Ⅵ</t>
  </si>
  <si>
    <t>Ⅶ</t>
  </si>
  <si>
    <t>Ⅷ</t>
  </si>
  <si>
    <t>種別</t>
  </si>
  <si>
    <t>車椅子使用者</t>
  </si>
  <si>
    <t>水洗</t>
  </si>
  <si>
    <t>男子</t>
  </si>
  <si>
    <t>(注)　該当するチェック欄にチェック(☑または■)をすること。</t>
  </si>
  <si>
    <t>１．省エネ改修工事費</t>
    <rPh sb="2" eb="3">
      <t>ショウ</t>
    </rPh>
    <rPh sb="5" eb="7">
      <t>カイシュウ</t>
    </rPh>
    <rPh sb="7" eb="9">
      <t>コウジ</t>
    </rPh>
    <rPh sb="9" eb="10">
      <t>ヒ</t>
    </rPh>
    <phoneticPr fontId="2"/>
  </si>
  <si>
    <t>（単位：円）</t>
    <rPh sb="1" eb="3">
      <t>タンイ</t>
    </rPh>
    <rPh sb="4" eb="5">
      <t>エン</t>
    </rPh>
    <phoneticPr fontId="2"/>
  </si>
  <si>
    <t>No.</t>
    <phoneticPr fontId="2"/>
  </si>
  <si>
    <t>見積書頁</t>
    <rPh sb="0" eb="3">
      <t>ミツモリショ</t>
    </rPh>
    <rPh sb="3" eb="4">
      <t>ページ</t>
    </rPh>
    <phoneticPr fontId="2"/>
  </si>
  <si>
    <t>交付申請時</t>
    <rPh sb="0" eb="2">
      <t>コウフ</t>
    </rPh>
    <rPh sb="2" eb="4">
      <t>シンセイ</t>
    </rPh>
    <rPh sb="4" eb="5">
      <t>ジ</t>
    </rPh>
    <phoneticPr fontId="2"/>
  </si>
  <si>
    <t>実績報告時</t>
    <rPh sb="0" eb="2">
      <t>ジッセキ</t>
    </rPh>
    <rPh sb="2" eb="4">
      <t>ホウコク</t>
    </rPh>
    <rPh sb="4" eb="5">
      <t>ジ</t>
    </rPh>
    <phoneticPr fontId="2"/>
  </si>
  <si>
    <t>増減額</t>
    <rPh sb="0" eb="3">
      <t>ゾウゲンガク</t>
    </rPh>
    <phoneticPr fontId="2"/>
  </si>
  <si>
    <t>項目名称</t>
    <phoneticPr fontId="2"/>
  </si>
  <si>
    <t>単価</t>
    <rPh sb="0" eb="2">
      <t>タンカ</t>
    </rPh>
    <phoneticPr fontId="2"/>
  </si>
  <si>
    <t>金額</t>
    <rPh sb="0" eb="2">
      <t>キンガク</t>
    </rPh>
    <phoneticPr fontId="2"/>
  </si>
  <si>
    <t>２．エネルギー使用量の計測等に係る事業費</t>
    <phoneticPr fontId="2"/>
  </si>
  <si>
    <t>別記様式第12</t>
    <phoneticPr fontId="2"/>
  </si>
  <si>
    <t>請　　求　　書</t>
    <phoneticPr fontId="2"/>
  </si>
  <si>
    <t>請求額　　金</t>
    <phoneticPr fontId="2"/>
  </si>
  <si>
    <t>円</t>
    <phoneticPr fontId="2"/>
  </si>
  <si>
    <t>請求者　住所　</t>
    <phoneticPr fontId="2"/>
  </si>
  <si>
    <t>氏名又は名称　</t>
    <phoneticPr fontId="2"/>
  </si>
  <si>
    <t>代表者の職名・氏名　</t>
    <phoneticPr fontId="2"/>
  </si>
  <si>
    <t>＜ 振 込 先 ＞</t>
    <phoneticPr fontId="2"/>
  </si>
  <si>
    <t>振込先</t>
    <phoneticPr fontId="2"/>
  </si>
  <si>
    <t>支店名</t>
    <phoneticPr fontId="2"/>
  </si>
  <si>
    <t>銀行コード</t>
    <phoneticPr fontId="2"/>
  </si>
  <si>
    <t>預金種別</t>
    <phoneticPr fontId="2"/>
  </si>
  <si>
    <t>口座番号(右詰)</t>
    <phoneticPr fontId="2"/>
  </si>
  <si>
    <t>［実績報告書］</t>
    <phoneticPr fontId="2"/>
  </si>
  <si>
    <t>原本写し</t>
    <rPh sb="0" eb="2">
      <t>ゲンポン</t>
    </rPh>
    <rPh sb="2" eb="3">
      <t>ウツ</t>
    </rPh>
    <phoneticPr fontId="2"/>
  </si>
  <si>
    <t>交付決定通知書</t>
    <rPh sb="0" eb="2">
      <t>コウフ</t>
    </rPh>
    <rPh sb="2" eb="4">
      <t>ケッテイ</t>
    </rPh>
    <rPh sb="4" eb="7">
      <t>ツウチショ</t>
    </rPh>
    <phoneticPr fontId="2"/>
  </si>
  <si>
    <t>補助金精算調書</t>
    <rPh sb="0" eb="3">
      <t>ホジョキン</t>
    </rPh>
    <rPh sb="3" eb="5">
      <t>セイサン</t>
    </rPh>
    <rPh sb="5" eb="7">
      <t>チョウショ</t>
    </rPh>
    <phoneticPr fontId="2"/>
  </si>
  <si>
    <t>科目別決算内訳</t>
    <rPh sb="0" eb="2">
      <t>カモク</t>
    </rPh>
    <rPh sb="2" eb="3">
      <t>ベツ</t>
    </rPh>
    <rPh sb="3" eb="5">
      <t>ケッサン</t>
    </rPh>
    <rPh sb="5" eb="7">
      <t>ウチワケ</t>
    </rPh>
    <phoneticPr fontId="2"/>
  </si>
  <si>
    <t>科目別決算内訳の明細</t>
    <rPh sb="8" eb="10">
      <t>メイサイ</t>
    </rPh>
    <phoneticPr fontId="2"/>
  </si>
  <si>
    <t>別紙４</t>
    <phoneticPr fontId="2"/>
  </si>
  <si>
    <t>附帯事務費明細書</t>
    <rPh sb="0" eb="2">
      <t>フタイ</t>
    </rPh>
    <rPh sb="2" eb="5">
      <t>ジムヒ</t>
    </rPh>
    <rPh sb="5" eb="7">
      <t>メイサイ</t>
    </rPh>
    <rPh sb="7" eb="8">
      <t>ショ</t>
    </rPh>
    <phoneticPr fontId="2"/>
  </si>
  <si>
    <t>改修工事の内容（仕様・数量）を確認できるもの</t>
    <rPh sb="0" eb="2">
      <t>カイシュウ</t>
    </rPh>
    <rPh sb="2" eb="4">
      <t>コウジ</t>
    </rPh>
    <rPh sb="5" eb="7">
      <t>ナイヨウ</t>
    </rPh>
    <rPh sb="8" eb="10">
      <t>シヨウ</t>
    </rPh>
    <rPh sb="11" eb="13">
      <t>スウリョウ</t>
    </rPh>
    <rPh sb="15" eb="17">
      <t>カクニン</t>
    </rPh>
    <phoneticPr fontId="2"/>
  </si>
  <si>
    <t>設計変更がある場合の設計図面</t>
    <rPh sb="0" eb="2">
      <t>セッケイ</t>
    </rPh>
    <rPh sb="2" eb="4">
      <t>ヘンコウ</t>
    </rPh>
    <rPh sb="7" eb="9">
      <t>バアイ</t>
    </rPh>
    <rPh sb="10" eb="12">
      <t>セッケイ</t>
    </rPh>
    <rPh sb="12" eb="14">
      <t>ズメン</t>
    </rPh>
    <phoneticPr fontId="2"/>
  </si>
  <si>
    <t>設計図には工事完了・設計変更部分を明示すること。</t>
    <phoneticPr fontId="2"/>
  </si>
  <si>
    <t>改修写真や計測機器の設置状況の写真等、完了出来形が判別できるもの</t>
    <rPh sb="0" eb="2">
      <t>カイシュウ</t>
    </rPh>
    <rPh sb="2" eb="4">
      <t>シャシン</t>
    </rPh>
    <rPh sb="5" eb="7">
      <t>ケイソク</t>
    </rPh>
    <rPh sb="7" eb="9">
      <t>キキ</t>
    </rPh>
    <rPh sb="10" eb="12">
      <t>セッチ</t>
    </rPh>
    <rPh sb="12" eb="14">
      <t>ジョウキョウ</t>
    </rPh>
    <rPh sb="15" eb="17">
      <t>シャシン</t>
    </rPh>
    <rPh sb="17" eb="18">
      <t>トウ</t>
    </rPh>
    <rPh sb="19" eb="21">
      <t>カンリョウ</t>
    </rPh>
    <rPh sb="21" eb="24">
      <t>デキガタ</t>
    </rPh>
    <rPh sb="25" eb="27">
      <t>ハンベツ</t>
    </rPh>
    <phoneticPr fontId="2"/>
  </si>
  <si>
    <t>・平面図には写真を撮った方向を矢印及び番号で図示。
・補助対象工事が適切に実施されたことが確認できる写真を提出。改修前、改修中、改修後の写真を現場ボードを入れて撮影。</t>
    <phoneticPr fontId="2"/>
  </si>
  <si>
    <t xml:space="preserve">その他協議会が確認に必要と判断するもの　　　　　　　 　　　 </t>
    <rPh sb="3" eb="6">
      <t>キョウギカイ</t>
    </rPh>
    <rPh sb="7" eb="9">
      <t>カクニン</t>
    </rPh>
    <rPh sb="10" eb="12">
      <t>ヒツヨウ</t>
    </rPh>
    <rPh sb="13" eb="15">
      <t>ハンダン</t>
    </rPh>
    <phoneticPr fontId="2"/>
  </si>
  <si>
    <t>[補助金の支払い]</t>
    <rPh sb="1" eb="4">
      <t>ホジョキン</t>
    </rPh>
    <rPh sb="5" eb="7">
      <t>シハラ</t>
    </rPh>
    <phoneticPr fontId="2"/>
  </si>
  <si>
    <t>請求書</t>
    <phoneticPr fontId="2"/>
  </si>
  <si>
    <t>令和　年　月　日</t>
    <rPh sb="0" eb="2">
      <t>レイワ</t>
    </rPh>
    <rPh sb="3" eb="4">
      <t>ネン</t>
    </rPh>
    <rPh sb="5" eb="6">
      <t>ツキ</t>
    </rPh>
    <rPh sb="7" eb="8">
      <t>ヒ</t>
    </rPh>
    <phoneticPr fontId="2"/>
  </si>
  <si>
    <t>令和　年　月　日</t>
    <rPh sb="0" eb="2">
      <t>レイワ</t>
    </rPh>
    <rPh sb="3" eb="4">
      <t>ネン</t>
    </rPh>
    <rPh sb="5" eb="6">
      <t>ツキ</t>
    </rPh>
    <rPh sb="7" eb="8">
      <t>ヒ</t>
    </rPh>
    <phoneticPr fontId="2"/>
  </si>
  <si>
    <t>令和　年　月　日</t>
    <phoneticPr fontId="2"/>
  </si>
  <si>
    <t xml:space="preserve"> V：燃料別一次エネルギー換算値は、「エネルギーの使用の合理化に関する建築主等及び特定建築物の所有の判断の基準(平成25年経済産業省・国土交通省告示第1号)」における熱量換算値(別表３)に準じて下さい。また、同表に記載されないものは、組成等の実況による数値を使用してください。</t>
    <phoneticPr fontId="2"/>
  </si>
  <si>
    <t>　よくご確認のうえ、不備のないようご入力ください。</t>
    <rPh sb="10" eb="12">
      <t>フビ</t>
    </rPh>
    <rPh sb="18" eb="20">
      <t>ニュウリョク</t>
    </rPh>
    <phoneticPr fontId="2"/>
  </si>
  <si>
    <t>　当該申請に係る建築物等の設計内容と、提案申請書に記載されている建築物の設計内容との適合状況は、次のとおりであることを証明します。</t>
    <phoneticPr fontId="2"/>
  </si>
  <si>
    <t>令和　年　月　日</t>
    <rPh sb="0" eb="2">
      <t>レイワ</t>
    </rPh>
    <phoneticPr fontId="2"/>
  </si>
  <si>
    <t>※２　「勾配が1/20以下の傾斜部分の上端に近接する場合」「高さ16cm以下で勾配1/12以下の傾斜部分上端に接する場合」「自動車車庫に</t>
    <phoneticPr fontId="2"/>
  </si>
  <si>
    <t>　　　設ける場合」を除く。</t>
    <phoneticPr fontId="2"/>
  </si>
  <si>
    <t>※４　「勾配が1/20以下の傾斜部分の上端に近接する場合」「高さ16cm以下で勾配1/12以下の傾斜部分の上端に接する場合」「自動車車庫</t>
    <phoneticPr fontId="2"/>
  </si>
  <si>
    <t>　　　に設ける場合」「傾斜部分と連続して手すりを設ける場合」を除く。</t>
    <phoneticPr fontId="2"/>
  </si>
  <si>
    <t>改修前エネルギー消費割合は、参考様式１－３の別添資料「記入上の留意点②」を参照の上、記載してください。</t>
    <phoneticPr fontId="2"/>
  </si>
  <si>
    <t>注8）</t>
    <rPh sb="0" eb="1">
      <t>チュウ</t>
    </rPh>
    <phoneticPr fontId="2"/>
  </si>
  <si>
    <t>設備別の改修割合は、補助対象外設備も含めて全設備を分母として計算してください。その計算根拠を参考様式１－４に必ず記載してください。</t>
    <phoneticPr fontId="2"/>
  </si>
  <si>
    <t>建築物の全体の省エネ・省CO2に寄与する設備（太陽光発電を除く）に関しては、その他の欄に記入してください。その効果については、建築物の一次エネルギー消費量の削減量を試算し、その数値を「建物全体省エネ率」に記載してください。</t>
    <rPh sb="23" eb="26">
      <t>タイヨウコウ</t>
    </rPh>
    <rPh sb="26" eb="28">
      <t>ハツデン</t>
    </rPh>
    <rPh sb="29" eb="30">
      <t>ノゾ</t>
    </rPh>
    <rPh sb="40" eb="41">
      <t>タ</t>
    </rPh>
    <rPh sb="42" eb="43">
      <t>ラン</t>
    </rPh>
    <rPh sb="44" eb="46">
      <t>キニュウ</t>
    </rPh>
    <rPh sb="67" eb="68">
      <t>イチ</t>
    </rPh>
    <rPh sb="80" eb="81">
      <t>リョウ</t>
    </rPh>
    <rPh sb="99" eb="100">
      <t>リツ</t>
    </rPh>
    <rPh sb="102" eb="104">
      <t>キサイ</t>
    </rPh>
    <phoneticPr fontId="2"/>
  </si>
  <si>
    <t>別紙１</t>
    <phoneticPr fontId="2"/>
  </si>
  <si>
    <t>別紙２</t>
    <phoneticPr fontId="2"/>
  </si>
  <si>
    <t>建　築　主
(建物所有者)</t>
    <rPh sb="7" eb="9">
      <t>タテモノ</t>
    </rPh>
    <rPh sb="9" eb="12">
      <t>ショユウシャ</t>
    </rPh>
    <phoneticPr fontId="2"/>
  </si>
  <si>
    <t>　建築主
　(建物所有者)</t>
    <rPh sb="1" eb="3">
      <t>ケンチク</t>
    </rPh>
    <rPh sb="3" eb="4">
      <t>ヌシ</t>
    </rPh>
    <rPh sb="7" eb="9">
      <t>タテモノ</t>
    </rPh>
    <rPh sb="9" eb="11">
      <t>ショユウ</t>
    </rPh>
    <rPh sb="11" eb="12">
      <t>シャ</t>
    </rPh>
    <phoneticPr fontId="2"/>
  </si>
  <si>
    <r>
      <t>建物全体のエネルギー消費量に対する改修割合 合計（％） (小数点第１位まで記載)</t>
    </r>
    <r>
      <rPr>
        <vertAlign val="superscript"/>
        <sz val="9"/>
        <rFont val="ＭＳ Ｐゴシック"/>
        <family val="3"/>
        <charset val="128"/>
      </rPr>
      <t>＊</t>
    </r>
    <phoneticPr fontId="2"/>
  </si>
  <si>
    <r>
      <t>建物全体に対する省エネ率　[D]÷[A]×100　</t>
    </r>
    <r>
      <rPr>
        <sz val="9"/>
        <rFont val="ＭＳ Ｐゴシック"/>
        <family val="3"/>
        <charset val="128"/>
      </rPr>
      <t>(小数点第１位まで記載)</t>
    </r>
    <r>
      <rPr>
        <vertAlign val="superscript"/>
        <sz val="9"/>
        <rFont val="ＭＳ Ｐゴシック"/>
        <family val="3"/>
        <charset val="128"/>
      </rPr>
      <t>＊</t>
    </r>
    <rPh sb="0" eb="2">
      <t>タテモノ</t>
    </rPh>
    <rPh sb="2" eb="4">
      <t>ゼンタイ</t>
    </rPh>
    <rPh sb="5" eb="6">
      <t>タイ</t>
    </rPh>
    <rPh sb="8" eb="9">
      <t>ショウ</t>
    </rPh>
    <rPh sb="11" eb="12">
      <t>リツ</t>
    </rPh>
    <phoneticPr fontId="2"/>
  </si>
  <si>
    <t>年間使用量（単位）
(①)</t>
    <rPh sb="0" eb="2">
      <t>ネンカン</t>
    </rPh>
    <rPh sb="2" eb="5">
      <t>シヨウリョウ</t>
    </rPh>
    <phoneticPr fontId="2"/>
  </si>
  <si>
    <t>一次エネルギー消費量
(①×②)</t>
    <rPh sb="0" eb="2">
      <t>イチジ</t>
    </rPh>
    <rPh sb="7" eb="10">
      <t>ショウヒリョウ</t>
    </rPh>
    <phoneticPr fontId="2"/>
  </si>
  <si>
    <t>※1　建物ごとに１枚の計算シートを作成してください。</t>
    <phoneticPr fontId="2"/>
  </si>
  <si>
    <t>※2　複数棟を提案する場合、全提案のうち何棟目の計算シートかを上記に明記してください。</t>
    <phoneticPr fontId="2"/>
  </si>
  <si>
    <r>
      <t xml:space="preserve">その他
</t>
    </r>
    <r>
      <rPr>
        <sz val="9"/>
        <rFont val="ＭＳ Ｐゴシック"/>
        <family val="3"/>
        <charset val="128"/>
      </rPr>
      <t>(太陽光発電を除く)</t>
    </r>
    <rPh sb="2" eb="3">
      <t>タ</t>
    </rPh>
    <rPh sb="5" eb="8">
      <t>タイヨウコウ</t>
    </rPh>
    <rPh sb="8" eb="10">
      <t>ハツデン</t>
    </rPh>
    <rPh sb="11" eb="12">
      <t>ノゾ</t>
    </rPh>
    <phoneticPr fontId="2"/>
  </si>
  <si>
    <t xml:space="preserve">※1　建物ごとに１枚の計算シートを作成してください。 </t>
    <phoneticPr fontId="2"/>
  </si>
  <si>
    <t>※3　簡易計算にあたっては、次ページ別添資料の「記入上の留意点」をよく読んで、数値等を記入してください。</t>
    <phoneticPr fontId="2"/>
  </si>
  <si>
    <t>（GJ/㎥）</t>
    <phoneticPr fontId="2"/>
  </si>
  <si>
    <t>見なし
省エネ率
(％) (①)</t>
    <rPh sb="0" eb="1">
      <t>ミ</t>
    </rPh>
    <rPh sb="4" eb="5">
      <t>ショウ</t>
    </rPh>
    <rPh sb="7" eb="8">
      <t>リツ</t>
    </rPh>
    <phoneticPr fontId="2"/>
  </si>
  <si>
    <t>項目別の
改修割合
(％) (②)</t>
    <rPh sb="0" eb="2">
      <t>コウモク</t>
    </rPh>
    <rPh sb="2" eb="3">
      <t>ベツ</t>
    </rPh>
    <rPh sb="5" eb="7">
      <t>カイシュウ</t>
    </rPh>
    <rPh sb="7" eb="9">
      <t>ワリアイ</t>
    </rPh>
    <phoneticPr fontId="2"/>
  </si>
  <si>
    <t>※「改修前ｴﾈﾙｷﾞｰ消費割合」、「設備別の改修割合」の欄は様式１－１の２．（２）①、②の値を記載してください。</t>
    <rPh sb="2" eb="4">
      <t>カイシュウ</t>
    </rPh>
    <rPh sb="4" eb="5">
      <t>マエ</t>
    </rPh>
    <rPh sb="11" eb="13">
      <t>ショウヒ</t>
    </rPh>
    <rPh sb="13" eb="15">
      <t>ワリアイ</t>
    </rPh>
    <rPh sb="18" eb="20">
      <t>セツビ</t>
    </rPh>
    <rPh sb="20" eb="21">
      <t>ベツ</t>
    </rPh>
    <rPh sb="22" eb="24">
      <t>カイシュウ</t>
    </rPh>
    <rPh sb="24" eb="26">
      <t>ワリアイ</t>
    </rPh>
    <rPh sb="28" eb="29">
      <t>ラン</t>
    </rPh>
    <rPh sb="30" eb="32">
      <t>ヨウシキ</t>
    </rPh>
    <rPh sb="45" eb="46">
      <t>アタイ</t>
    </rPh>
    <rPh sb="47" eb="49">
      <t>キサイ</t>
    </rPh>
    <phoneticPr fontId="2"/>
  </si>
  <si>
    <t>分類別
省エネ率
(％) (②)</t>
    <rPh sb="0" eb="2">
      <t>ブンルイ</t>
    </rPh>
    <rPh sb="2" eb="3">
      <t>ベツ</t>
    </rPh>
    <rPh sb="4" eb="5">
      <t>ショウ</t>
    </rPh>
    <rPh sb="7" eb="8">
      <t>リツ</t>
    </rPh>
    <phoneticPr fontId="2"/>
  </si>
  <si>
    <t>設備別の
改修割合
(％) (③)</t>
    <rPh sb="0" eb="2">
      <t>セツビ</t>
    </rPh>
    <rPh sb="2" eb="3">
      <t>ベツ</t>
    </rPh>
    <rPh sb="5" eb="7">
      <t>カイシュウ</t>
    </rPh>
    <rPh sb="7" eb="9">
      <t>ワリアイ</t>
    </rPh>
    <phoneticPr fontId="2"/>
  </si>
  <si>
    <t>増減額内訳書</t>
    <rPh sb="0" eb="1">
      <t>ゾウ</t>
    </rPh>
    <rPh sb="1" eb="3">
      <t>ゲンガク</t>
    </rPh>
    <rPh sb="3" eb="6">
      <t>ウチワケショ</t>
    </rPh>
    <phoneticPr fontId="2"/>
  </si>
  <si>
    <t>参考様式１－３の別添資料「別表１ 建物用途区分」を参考に主要な用途をいずれか一つ■で選択してください。</t>
    <phoneticPr fontId="2"/>
  </si>
  <si>
    <r>
      <t>建物全体省エネ率(％)(①×②÷100)(小数点第１位まで記載)</t>
    </r>
    <r>
      <rPr>
        <vertAlign val="superscript"/>
        <sz val="7"/>
        <rFont val="ＭＳ Ｐゴシック"/>
        <family val="3"/>
        <charset val="128"/>
      </rPr>
      <t>＊</t>
    </r>
    <rPh sb="0" eb="2">
      <t>タテモノ</t>
    </rPh>
    <rPh sb="2" eb="4">
      <t>ゼンタイ</t>
    </rPh>
    <rPh sb="4" eb="5">
      <t>ショウ</t>
    </rPh>
    <rPh sb="7" eb="8">
      <t>リツ</t>
    </rPh>
    <phoneticPr fontId="2"/>
  </si>
  <si>
    <r>
      <t>（３）建物全体の省エネ率合計　（％）　</t>
    </r>
    <r>
      <rPr>
        <sz val="10"/>
        <rFont val="ＭＳ Ｐゴシック"/>
        <family val="3"/>
        <charset val="128"/>
      </rPr>
      <t>(小数点第１位まで記載)</t>
    </r>
    <r>
      <rPr>
        <vertAlign val="superscript"/>
        <sz val="10"/>
        <rFont val="ＭＳ Ｐゴシック"/>
        <family val="3"/>
        <charset val="128"/>
      </rPr>
      <t>＊</t>
    </r>
    <rPh sb="3" eb="5">
      <t>タテモノ</t>
    </rPh>
    <rPh sb="5" eb="7">
      <t>ゼンタイ</t>
    </rPh>
    <rPh sb="8" eb="9">
      <t>ショウ</t>
    </rPh>
    <rPh sb="11" eb="12">
      <t>リツ</t>
    </rPh>
    <rPh sb="12" eb="14">
      <t>ゴウケイ</t>
    </rPh>
    <phoneticPr fontId="2"/>
  </si>
  <si>
    <t>交付時</t>
    <rPh sb="0" eb="2">
      <t>コウフ</t>
    </rPh>
    <rPh sb="2" eb="3">
      <t>ジ</t>
    </rPh>
    <phoneticPr fontId="2"/>
  </si>
  <si>
    <t>無</t>
  </si>
  <si>
    <r>
      <t>躯体（外皮）の改修面積割合（％）
（③＝①÷②×100）
 (小数点第１位まで記載)</t>
    </r>
    <r>
      <rPr>
        <vertAlign val="superscript"/>
        <sz val="10"/>
        <rFont val="ＭＳ Ｐゴシック"/>
        <family val="3"/>
        <charset val="128"/>
      </rPr>
      <t>＊</t>
    </r>
    <rPh sb="0" eb="2">
      <t>クタイ</t>
    </rPh>
    <rPh sb="3" eb="5">
      <t>ガイヒ</t>
    </rPh>
    <rPh sb="7" eb="9">
      <t>カイシュウ</t>
    </rPh>
    <rPh sb="9" eb="11">
      <t>メンセキ</t>
    </rPh>
    <rPh sb="11" eb="13">
      <t>ワリアイ</t>
    </rPh>
    <rPh sb="39" eb="41">
      <t>キサイ</t>
    </rPh>
    <phoneticPr fontId="2"/>
  </si>
  <si>
    <t>注６．附帯事務費は本補助金事務にかかった費用と判断できるものとし、実費を超える額での申請は不可</t>
    <phoneticPr fontId="2"/>
  </si>
  <si>
    <t>　　　とする。</t>
    <phoneticPr fontId="2"/>
  </si>
  <si>
    <t>（補助対象事業部分の納品時の納品書または出荷証明書）</t>
    <phoneticPr fontId="2"/>
  </si>
  <si>
    <t>【建築士は内容について責任を持つものとし、その旨を証明する本書類を提出すること。不正があった場合は、建築士法に基づき処分を行う場合があることに留意すること。】</t>
    <phoneticPr fontId="2"/>
  </si>
  <si>
    <t>　部署名</t>
    <rPh sb="1" eb="3">
      <t>ブショ</t>
    </rPh>
    <rPh sb="3" eb="4">
      <t>メイ</t>
    </rPh>
    <phoneticPr fontId="2"/>
  </si>
  <si>
    <t>建物全体の省エネ率（％）</t>
    <rPh sb="0" eb="2">
      <t>タテモノ</t>
    </rPh>
    <rPh sb="2" eb="4">
      <t>ゼンタイ</t>
    </rPh>
    <rPh sb="5" eb="6">
      <t>ショウ</t>
    </rPh>
    <rPh sb="8" eb="9">
      <t>リツ</t>
    </rPh>
    <phoneticPr fontId="2"/>
  </si>
  <si>
    <t>躯体(外皮)の改修面積割合（％）</t>
    <rPh sb="0" eb="2">
      <t>クタイ</t>
    </rPh>
    <rPh sb="3" eb="5">
      <t>ガイヒ</t>
    </rPh>
    <rPh sb="7" eb="9">
      <t>カイシュウ</t>
    </rPh>
    <rPh sb="9" eb="11">
      <t>メンセキ</t>
    </rPh>
    <rPh sb="11" eb="13">
      <t>ワリアイ</t>
    </rPh>
    <phoneticPr fontId="2"/>
  </si>
  <si>
    <t>採択時</t>
    <rPh sb="0" eb="2">
      <t>サイタク</t>
    </rPh>
    <rPh sb="2" eb="3">
      <t>ジ</t>
    </rPh>
    <phoneticPr fontId="2"/>
  </si>
  <si>
    <t>適合性の評価は、どちらか該当する方を選択すること。</t>
    <phoneticPr fontId="2"/>
  </si>
  <si>
    <r>
      <t>一覧表を添付すること（注３参照</t>
    </r>
    <r>
      <rPr>
        <sz val="12"/>
        <color indexed="8"/>
        <rFont val="ＭＳ 明朝"/>
        <family val="1"/>
        <charset val="128"/>
      </rPr>
      <t xml:space="preserve">）
</t>
    </r>
    <phoneticPr fontId="2"/>
  </si>
  <si>
    <t>建設事業者　</t>
    <rPh sb="0" eb="2">
      <t>ケンセツ</t>
    </rPh>
    <rPh sb="2" eb="4">
      <t>ジギョウ</t>
    </rPh>
    <rPh sb="4" eb="5">
      <t>シャ</t>
    </rPh>
    <phoneticPr fontId="2"/>
  </si>
  <si>
    <t>令和</t>
    <rPh sb="0" eb="2">
      <t>レイワ</t>
    </rPh>
    <phoneticPr fontId="2"/>
  </si>
  <si>
    <t>改修前ｴﾈﾙｷﾞｰ消費割合
(％) (①)</t>
    <rPh sb="0" eb="2">
      <t>カイシュウ</t>
    </rPh>
    <rPh sb="2" eb="3">
      <t>マエ</t>
    </rPh>
    <rPh sb="9" eb="11">
      <t>ショウヒ</t>
    </rPh>
    <rPh sb="11" eb="13">
      <t>ワリアイ</t>
    </rPh>
    <phoneticPr fontId="2"/>
  </si>
  <si>
    <t>参考様式１－６</t>
    <rPh sb="0" eb="2">
      <t>サンコウ</t>
    </rPh>
    <rPh sb="2" eb="4">
      <t>ヨウシキ</t>
    </rPh>
    <phoneticPr fontId="2"/>
  </si>
  <si>
    <t>省エネ効果等の計算根拠</t>
    <rPh sb="0" eb="1">
      <t>ショウ</t>
    </rPh>
    <rPh sb="3" eb="5">
      <t>コウカ</t>
    </rPh>
    <rPh sb="5" eb="6">
      <t>ナド</t>
    </rPh>
    <rPh sb="7" eb="9">
      <t>ケイサン</t>
    </rPh>
    <rPh sb="9" eb="11">
      <t>コンキョ</t>
    </rPh>
    <phoneticPr fontId="2"/>
  </si>
  <si>
    <t>＜設備別の改修割合の計算根拠＞</t>
    <rPh sb="1" eb="3">
      <t>セツビ</t>
    </rPh>
    <rPh sb="3" eb="4">
      <t>ベツ</t>
    </rPh>
    <rPh sb="5" eb="7">
      <t>カイシュウ</t>
    </rPh>
    <rPh sb="7" eb="9">
      <t>ワリアイ</t>
    </rPh>
    <rPh sb="10" eb="12">
      <t>ケイサン</t>
    </rPh>
    <rPh sb="12" eb="14">
      <t>コンキョ</t>
    </rPh>
    <phoneticPr fontId="2"/>
  </si>
  <si>
    <t>＜省エネ効果の計算根拠＞</t>
    <rPh sb="1" eb="2">
      <t>ショウ</t>
    </rPh>
    <rPh sb="4" eb="6">
      <t>コウカ</t>
    </rPh>
    <rPh sb="7" eb="9">
      <t>ケイサン</t>
    </rPh>
    <rPh sb="9" eb="11">
      <t>コンキョ</t>
    </rPh>
    <phoneticPr fontId="2"/>
  </si>
  <si>
    <t>参考様式１－４</t>
    <rPh sb="0" eb="2">
      <t>サンコウ</t>
    </rPh>
    <rPh sb="2" eb="4">
      <t>ヨウシキ</t>
    </rPh>
    <phoneticPr fontId="2"/>
  </si>
  <si>
    <t>フリガナ</t>
    <phoneticPr fontId="2"/>
  </si>
  <si>
    <t>Ｅ-ｍａｉｌ</t>
  </si>
  <si>
    <t>該当する項目すべてにチェックがされている亊を確認してください。</t>
    <rPh sb="0" eb="2">
      <t>ガイトウ</t>
    </rPh>
    <rPh sb="4" eb="6">
      <t>コウモク</t>
    </rPh>
    <rPh sb="20" eb="21">
      <t>コト</t>
    </rPh>
    <rPh sb="22" eb="24">
      <t>カクニン</t>
    </rPh>
    <phoneticPr fontId="2"/>
  </si>
  <si>
    <t>（参考様式１－１～１－６）</t>
    <phoneticPr fontId="2"/>
  </si>
  <si>
    <t>減額内訳書</t>
    <phoneticPr fontId="2"/>
  </si>
  <si>
    <t>減額内訳書（事業量の増減による増減額があった場合はその変更内容および額）</t>
    <rPh sb="8" eb="9">
      <t>リョウ</t>
    </rPh>
    <rPh sb="10" eb="11">
      <t>ゾウ</t>
    </rPh>
    <rPh sb="15" eb="16">
      <t>ゾウ</t>
    </rPh>
    <phoneticPr fontId="2"/>
  </si>
  <si>
    <t>V：燃料別一次エネルギー換算値は、「建築物エネルギー消費性能基準等に定める省令における算出方法等に係る事項（平成28年１月29日、国土交通省告示第265号)」別表第1による値としてください。同表に記載されていないものは、組成等の実況による数値を使用してください。</t>
    <phoneticPr fontId="2"/>
  </si>
  <si>
    <t>V</t>
    <phoneticPr fontId="2"/>
  </si>
  <si>
    <t>注）住所は、都道府県名から記載してください。</t>
    <phoneticPr fontId="2"/>
  </si>
  <si>
    <t>V</t>
    <phoneticPr fontId="2"/>
  </si>
  <si>
    <t>m3</t>
  </si>
  <si>
    <t>V</t>
    <phoneticPr fontId="2"/>
  </si>
  <si>
    <t>燃料消費量の換算値</t>
    <rPh sb="0" eb="2">
      <t>ネンリョウ</t>
    </rPh>
    <rPh sb="2" eb="5">
      <t>ショウヒリョウ</t>
    </rPh>
    <rPh sb="6" eb="8">
      <t>カンサン</t>
    </rPh>
    <rPh sb="8" eb="9">
      <t>チ</t>
    </rPh>
    <phoneticPr fontId="2"/>
  </si>
  <si>
    <t>i×9.76</t>
    <phoneticPr fontId="2"/>
  </si>
  <si>
    <t>j×9.76</t>
    <phoneticPr fontId="2"/>
  </si>
  <si>
    <t>i´×9.76</t>
    <phoneticPr fontId="2"/>
  </si>
  <si>
    <t>j´×9.76</t>
    <phoneticPr fontId="2"/>
  </si>
  <si>
    <t>m3</t>
    <phoneticPr fontId="2"/>
  </si>
  <si>
    <t>ｋW</t>
    <phoneticPr fontId="2"/>
  </si>
  <si>
    <t>ℓ</t>
    <phoneticPr fontId="2"/>
  </si>
  <si>
    <t>ℓh</t>
    <phoneticPr fontId="2"/>
  </si>
  <si>
    <t>m3h</t>
    <phoneticPr fontId="2"/>
  </si>
  <si>
    <t>ｋWh</t>
    <phoneticPr fontId="2"/>
  </si>
  <si>
    <t>ｋgh</t>
    <phoneticPr fontId="2"/>
  </si>
  <si>
    <t>灯油</t>
    <rPh sb="0" eb="2">
      <t>トウユ</t>
    </rPh>
    <phoneticPr fontId="2"/>
  </si>
  <si>
    <t>重油</t>
    <rPh sb="0" eb="2">
      <t>ジュウユ</t>
    </rPh>
    <phoneticPr fontId="2"/>
  </si>
  <si>
    <t>ガス</t>
    <phoneticPr fontId="2"/>
  </si>
  <si>
    <t>燃料消費量(灯油)</t>
    <rPh sb="0" eb="2">
      <t>ネンリョウ</t>
    </rPh>
    <rPh sb="2" eb="5">
      <t>ショウヒリョウ</t>
    </rPh>
    <rPh sb="6" eb="8">
      <t>トウユ</t>
    </rPh>
    <phoneticPr fontId="2"/>
  </si>
  <si>
    <t>燃料消費量(重油)</t>
    <rPh sb="0" eb="2">
      <t>ネンリョウ</t>
    </rPh>
    <rPh sb="2" eb="5">
      <t>ショウヒリョウ</t>
    </rPh>
    <rPh sb="6" eb="8">
      <t>ジュウユ</t>
    </rPh>
    <phoneticPr fontId="2"/>
  </si>
  <si>
    <t>燃料消費量(ガス)</t>
    <rPh sb="0" eb="2">
      <t>ネンリョウ</t>
    </rPh>
    <rPh sb="2" eb="5">
      <t>ショウヒリョウ</t>
    </rPh>
    <phoneticPr fontId="2"/>
  </si>
  <si>
    <t>kg</t>
    <phoneticPr fontId="2"/>
  </si>
  <si>
    <t>ｍ3/h kg/h</t>
  </si>
  <si>
    <t>kcal</t>
  </si>
  <si>
    <t>kW</t>
    <phoneticPr fontId="2"/>
  </si>
  <si>
    <t>kcal/h</t>
    <phoneticPr fontId="2"/>
  </si>
  <si>
    <t>kWh</t>
    <phoneticPr fontId="2"/>
  </si>
  <si>
    <t>ｍ3, kg</t>
    <phoneticPr fontId="2"/>
  </si>
  <si>
    <t>口座名：</t>
    <rPh sb="0" eb="3">
      <t>コウザメイ</t>
    </rPh>
    <phoneticPr fontId="2"/>
  </si>
  <si>
    <t>銀行コード</t>
    <rPh sb="0" eb="2">
      <t>ギンコウ</t>
    </rPh>
    <phoneticPr fontId="2"/>
  </si>
  <si>
    <t>銀行名</t>
    <rPh sb="0" eb="2">
      <t>ギンコウ</t>
    </rPh>
    <rPh sb="2" eb="3">
      <t>メイ</t>
    </rPh>
    <phoneticPr fontId="2"/>
  </si>
  <si>
    <t>支店コード</t>
    <rPh sb="0" eb="2">
      <t>シテン</t>
    </rPh>
    <phoneticPr fontId="2"/>
  </si>
  <si>
    <t>支店名</t>
    <rPh sb="0" eb="3">
      <t>シテンメイ</t>
    </rPh>
    <phoneticPr fontId="2"/>
  </si>
  <si>
    <t>貯　蓄</t>
    <rPh sb="0" eb="1">
      <t>チョ</t>
    </rPh>
    <rPh sb="2" eb="3">
      <t>チク</t>
    </rPh>
    <phoneticPr fontId="2"/>
  </si>
  <si>
    <t>（右詰）</t>
    <rPh sb="1" eb="2">
      <t>ミギ</t>
    </rPh>
    <rPh sb="2" eb="3">
      <t>ツ</t>
    </rPh>
    <phoneticPr fontId="2"/>
  </si>
  <si>
    <t>普通　・　当座　・　貯蓄　・　その他</t>
    <rPh sb="10" eb="12">
      <t>チョチク</t>
    </rPh>
    <phoneticPr fontId="2"/>
  </si>
  <si>
    <t>口座名(カナ)</t>
    <phoneticPr fontId="2"/>
  </si>
  <si>
    <t>口座名(漢字)</t>
    <phoneticPr fontId="2"/>
  </si>
  <si>
    <t>支店名コード</t>
    <phoneticPr fontId="2"/>
  </si>
  <si>
    <t>銀行名</t>
    <rPh sb="2" eb="3">
      <t>メイ</t>
    </rPh>
    <phoneticPr fontId="2"/>
  </si>
  <si>
    <t>　　　　</t>
    <phoneticPr fontId="2"/>
  </si>
  <si>
    <t>令和　　年　　月　　日</t>
    <rPh sb="0" eb="2">
      <t>レイワ</t>
    </rPh>
    <phoneticPr fontId="2"/>
  </si>
  <si>
    <r>
      <rPr>
        <sz val="6"/>
        <rFont val="ＭＳ 明朝"/>
        <family val="1"/>
        <charset val="128"/>
      </rPr>
      <t xml:space="preserve"> </t>
    </r>
    <r>
      <rPr>
        <sz val="12"/>
        <rFont val="ＭＳ 明朝"/>
        <family val="1"/>
        <charset val="128"/>
      </rPr>
      <t>号で交付決定の</t>
    </r>
    <phoneticPr fontId="2"/>
  </si>
  <si>
    <t>燃料消費量の
換算値</t>
    <rPh sb="0" eb="2">
      <t>ネンリョウ</t>
    </rPh>
    <rPh sb="2" eb="4">
      <t>ショウヒ</t>
    </rPh>
    <rPh sb="4" eb="5">
      <t>リョウ</t>
    </rPh>
    <rPh sb="7" eb="9">
      <t>カンサン</t>
    </rPh>
    <rPh sb="9" eb="10">
      <t>チ</t>
    </rPh>
    <phoneticPr fontId="2"/>
  </si>
  <si>
    <t>燃料消費量の
換算値</t>
    <rPh sb="0" eb="2">
      <t>ネンリョウ</t>
    </rPh>
    <rPh sb="2" eb="5">
      <t>ショウヒリョウ</t>
    </rPh>
    <rPh sb="7" eb="9">
      <t>カンサン</t>
    </rPh>
    <rPh sb="9" eb="10">
      <t>チ</t>
    </rPh>
    <phoneticPr fontId="2"/>
  </si>
  <si>
    <t>項目別の全体面積（㎡）
（②）</t>
    <rPh sb="0" eb="2">
      <t>コウモク</t>
    </rPh>
    <rPh sb="2" eb="3">
      <t>ベツ</t>
    </rPh>
    <rPh sb="4" eb="6">
      <t>ゼンタイ</t>
    </rPh>
    <rPh sb="6" eb="8">
      <t>メンセキ</t>
    </rPh>
    <phoneticPr fontId="2"/>
  </si>
  <si>
    <t>高機能換気設備</t>
    <rPh sb="0" eb="3">
      <t>コウキノウ</t>
    </rPh>
    <rPh sb="3" eb="5">
      <t>カンキ</t>
    </rPh>
    <rPh sb="5" eb="7">
      <t>セツビ</t>
    </rPh>
    <phoneticPr fontId="2"/>
  </si>
  <si>
    <t>㎥/ｈ・台</t>
    <rPh sb="4" eb="5">
      <t>ダイ</t>
    </rPh>
    <phoneticPr fontId="2"/>
  </si>
  <si>
    <t>㎥/ｈ</t>
    <phoneticPr fontId="2"/>
  </si>
  <si>
    <t>a
処理風量</t>
    <rPh sb="2" eb="4">
      <t>ショリ</t>
    </rPh>
    <rPh sb="4" eb="6">
      <t>フウリョウ</t>
    </rPh>
    <phoneticPr fontId="2"/>
  </si>
  <si>
    <t>b
台数</t>
    <rPh sb="2" eb="4">
      <t>ダイスウ</t>
    </rPh>
    <phoneticPr fontId="2"/>
  </si>
  <si>
    <t>c=a×b
処理風量</t>
    <rPh sb="6" eb="8">
      <t>ショリ</t>
    </rPh>
    <rPh sb="8" eb="10">
      <t>フウリョウ</t>
    </rPh>
    <phoneticPr fontId="2"/>
  </si>
  <si>
    <t>g
熱交換率</t>
    <rPh sb="2" eb="3">
      <t>ネツ</t>
    </rPh>
    <rPh sb="3" eb="5">
      <t>コウカン</t>
    </rPh>
    <rPh sb="5" eb="6">
      <t>リツ</t>
    </rPh>
    <phoneticPr fontId="2"/>
  </si>
  <si>
    <t>※1：導入する高機能換気設備のうち処理風量、熱交換効率が分かる資料（仕様書等）を提出してください。</t>
    <rPh sb="3" eb="5">
      <t>ドウニュウ</t>
    </rPh>
    <rPh sb="7" eb="10">
      <t>コウキノウ</t>
    </rPh>
    <rPh sb="10" eb="12">
      <t>カンキ</t>
    </rPh>
    <rPh sb="12" eb="14">
      <t>セツビ</t>
    </rPh>
    <rPh sb="17" eb="19">
      <t>ショリ</t>
    </rPh>
    <rPh sb="19" eb="21">
      <t>フウリョウ</t>
    </rPh>
    <rPh sb="22" eb="23">
      <t>ネツ</t>
    </rPh>
    <rPh sb="23" eb="25">
      <t>コウカン</t>
    </rPh>
    <rPh sb="25" eb="27">
      <t>コウリツ</t>
    </rPh>
    <rPh sb="28" eb="29">
      <t>ワ</t>
    </rPh>
    <rPh sb="31" eb="33">
      <t>シリョウ</t>
    </rPh>
    <rPh sb="34" eb="37">
      <t>シヨウショ</t>
    </rPh>
    <rPh sb="37" eb="38">
      <t>ナド</t>
    </rPh>
    <rPh sb="40" eb="42">
      <t>テイシュツ</t>
    </rPh>
    <phoneticPr fontId="2"/>
  </si>
  <si>
    <t>1-1）　換気対象室名</t>
    <rPh sb="5" eb="7">
      <t>カンキ</t>
    </rPh>
    <rPh sb="7" eb="9">
      <t>タイショウ</t>
    </rPh>
    <rPh sb="9" eb="10">
      <t>シツ</t>
    </rPh>
    <rPh sb="10" eb="11">
      <t>メイ</t>
    </rPh>
    <phoneticPr fontId="2"/>
  </si>
  <si>
    <t>1-5）　高機能換気設備</t>
    <rPh sb="5" eb="8">
      <t>コウキノウ</t>
    </rPh>
    <rPh sb="8" eb="10">
      <t>カンキ</t>
    </rPh>
    <rPh sb="10" eb="12">
      <t>セツビ</t>
    </rPh>
    <phoneticPr fontId="2"/>
  </si>
  <si>
    <t>（換気対象室を図面に明示してください）</t>
    <rPh sb="1" eb="3">
      <t>カンキ</t>
    </rPh>
    <rPh sb="3" eb="5">
      <t>タイショウ</t>
    </rPh>
    <rPh sb="5" eb="6">
      <t>シツ</t>
    </rPh>
    <rPh sb="7" eb="9">
      <t>ズメン</t>
    </rPh>
    <rPh sb="10" eb="12">
      <t>メイジ</t>
    </rPh>
    <phoneticPr fontId="2"/>
  </si>
  <si>
    <t>使用する計算シートを選択してください</t>
    <rPh sb="0" eb="2">
      <t>シヨウ</t>
    </rPh>
    <rPh sb="4" eb="6">
      <t>ケイサン</t>
    </rPh>
    <rPh sb="10" eb="12">
      <t>センタク</t>
    </rPh>
    <phoneticPr fontId="2"/>
  </si>
  <si>
    <t>参考様式１－２</t>
    <rPh sb="0" eb="4">
      <t>サンコウヨウシキ</t>
    </rPh>
    <phoneticPr fontId="2"/>
  </si>
  <si>
    <r>
      <t>参考様式１－３</t>
    </r>
    <r>
      <rPr>
        <sz val="7"/>
        <color theme="1"/>
        <rFont val="ＭＳ Ｐゴシック"/>
        <family val="3"/>
        <charset val="128"/>
      </rPr>
      <t>(簡易計算用)</t>
    </r>
    <rPh sb="0" eb="4">
      <t>サンコウヨウシキ</t>
    </rPh>
    <rPh sb="8" eb="12">
      <t>カンイケイサン</t>
    </rPh>
    <rPh sb="12" eb="13">
      <t>ヨウ</t>
    </rPh>
    <phoneticPr fontId="2"/>
  </si>
  <si>
    <t>都市ガス</t>
    <rPh sb="0" eb="2">
      <t>トシ</t>
    </rPh>
    <phoneticPr fontId="2"/>
  </si>
  <si>
    <t>　使用年月</t>
    <rPh sb="1" eb="3">
      <t>シヨウ</t>
    </rPh>
    <rPh sb="3" eb="5">
      <t>ネンゲツ</t>
    </rPh>
    <phoneticPr fontId="2"/>
  </si>
  <si>
    <t>　↓　エネルギー会社の検針票等から月毎の使用量を転記してください。</t>
    <rPh sb="8" eb="10">
      <t>カイシャ</t>
    </rPh>
    <rPh sb="11" eb="14">
      <t>ケンシンヒョウ</t>
    </rPh>
    <rPh sb="14" eb="15">
      <t>トウ</t>
    </rPh>
    <rPh sb="17" eb="18">
      <t>ツキ</t>
    </rPh>
    <rPh sb="18" eb="19">
      <t>ゴト</t>
    </rPh>
    <rPh sb="20" eb="23">
      <t>シヨウリョウ</t>
    </rPh>
    <rPh sb="24" eb="26">
      <t>テンキ</t>
    </rPh>
    <phoneticPr fontId="2"/>
  </si>
  <si>
    <t xml:space="preserve"> の金額を請求いたします。</t>
    <phoneticPr fontId="2"/>
  </si>
  <si>
    <t>改修工事の工事費等支払いの事実を証明する書類</t>
    <rPh sb="20" eb="22">
      <t>ショルイ</t>
    </rPh>
    <phoneticPr fontId="2"/>
  </si>
  <si>
    <t>　４．補助事業の概要（別添提案申請書様式３－１のとおり）</t>
    <phoneticPr fontId="2"/>
  </si>
  <si>
    <t>２４．</t>
  </si>
  <si>
    <t>（提案申請様式３-１）</t>
    <rPh sb="1" eb="3">
      <t>テイアン</t>
    </rPh>
    <rPh sb="3" eb="5">
      <t>シンセイ</t>
    </rPh>
    <rPh sb="5" eb="7">
      <t>ヨウシキ</t>
    </rPh>
    <phoneticPr fontId="2"/>
  </si>
  <si>
    <t>提案事業の概要（省エネルギー改修工事及びエネルギー計測・管理等）</t>
    <rPh sb="0" eb="4">
      <t>テイアンジギョウ</t>
    </rPh>
    <rPh sb="5" eb="7">
      <t>ガイヨウ</t>
    </rPh>
    <rPh sb="8" eb="9">
      <t>ショウ</t>
    </rPh>
    <rPh sb="14" eb="18">
      <t>カイシュウコウジ</t>
    </rPh>
    <rPh sb="18" eb="19">
      <t>オヨ</t>
    </rPh>
    <rPh sb="25" eb="27">
      <t>ケイソク</t>
    </rPh>
    <rPh sb="28" eb="30">
      <t>カンリ</t>
    </rPh>
    <rPh sb="30" eb="31">
      <t>ナド</t>
    </rPh>
    <phoneticPr fontId="2"/>
  </si>
  <si>
    <t xml:space="preserve">工事の完了を証明する書類　　　　　　　　　　　 　　　 </t>
    <rPh sb="0" eb="2">
      <t>コウジ</t>
    </rPh>
    <rPh sb="3" eb="5">
      <t>カンリョウ</t>
    </rPh>
    <rPh sb="6" eb="8">
      <t>ショウメイ</t>
    </rPh>
    <rPh sb="10" eb="12">
      <t>ショルイ</t>
    </rPh>
    <phoneticPr fontId="2"/>
  </si>
  <si>
    <t>工事の完了を証明する書類</t>
    <rPh sb="0" eb="2">
      <t>コウジ</t>
    </rPh>
    <rPh sb="3" eb="5">
      <t>カンリョウ</t>
    </rPh>
    <rPh sb="6" eb="8">
      <t>ショウメイ</t>
    </rPh>
    <rPh sb="10" eb="12">
      <t>ショルイ</t>
    </rPh>
    <phoneticPr fontId="2"/>
  </si>
  <si>
    <t>提案内容への適合確認書</t>
    <phoneticPr fontId="2"/>
  </si>
  <si>
    <t>　当該申請に係る建築物等の設計内容と、提案申請書に記載されている建築物の設計内容との適合状況は、次のとおりである。</t>
    <phoneticPr fontId="2"/>
  </si>
  <si>
    <t>(注)該当する欄のみ記載すること。</t>
    <phoneticPr fontId="2"/>
  </si>
  <si>
    <t>２．申請者等の概要</t>
    <phoneticPr fontId="2"/>
  </si>
  <si>
    <t>名称・役職・氏名</t>
    <phoneticPr fontId="2"/>
  </si>
  <si>
    <t>建設事業者</t>
    <rPh sb="0" eb="2">
      <t>ケンセツ</t>
    </rPh>
    <rPh sb="2" eb="5">
      <t>ジギョウシャ</t>
    </rPh>
    <phoneticPr fontId="2"/>
  </si>
  <si>
    <t>建設業許可番号(</t>
    <phoneticPr fontId="2"/>
  </si>
  <si>
    <t>)許可(</t>
    <phoneticPr fontId="2"/>
  </si>
  <si>
    <t>)第(</t>
    <phoneticPr fontId="2"/>
  </si>
  <si>
    <t>氏名又は名称</t>
    <phoneticPr fontId="2"/>
  </si>
  <si>
    <t>代表提案者</t>
    <rPh sb="0" eb="5">
      <t>ダイヒョウテイアンシャ</t>
    </rPh>
    <phoneticPr fontId="2"/>
  </si>
  <si>
    <t>（</t>
  </si>
  <si>
    <t>建築士</t>
    <rPh sb="0" eb="3">
      <t>ケンチクシ</t>
    </rPh>
    <phoneticPr fontId="2"/>
  </si>
  <si>
    <t>登録番号</t>
    <phoneticPr fontId="2"/>
  </si>
  <si>
    <t>)知事登録</t>
    <phoneticPr fontId="2"/>
  </si>
  <si>
    <t>第(</t>
    <rPh sb="0" eb="1">
      <t>ダイ</t>
    </rPh>
    <phoneticPr fontId="2"/>
  </si>
  <si>
    <t>建築士（</t>
    <phoneticPr fontId="2"/>
  </si>
  <si>
    <t>建築士事務所</t>
    <rPh sb="0" eb="6">
      <t>ケンチクシジムショ</t>
    </rPh>
    <phoneticPr fontId="2"/>
  </si>
  <si>
    <t>知事登録</t>
    <rPh sb="0" eb="2">
      <t>チジ</t>
    </rPh>
    <rPh sb="2" eb="4">
      <t>トウロク</t>
    </rPh>
    <phoneticPr fontId="2"/>
  </si>
  <si>
    <t>住所</t>
    <rPh sb="0" eb="2">
      <t>ジュウショ</t>
    </rPh>
    <phoneticPr fontId="2"/>
  </si>
  <si>
    <t>建築士事務所名
または会社名</t>
    <phoneticPr fontId="2"/>
  </si>
  <si>
    <t>　氏　名</t>
    <rPh sb="1" eb="2">
      <t>シ</t>
    </rPh>
    <rPh sb="3" eb="4">
      <t>ナ</t>
    </rPh>
    <phoneticPr fontId="2"/>
  </si>
  <si>
    <t>１７．</t>
  </si>
  <si>
    <t>２５．</t>
  </si>
  <si>
    <t>提案内容への適合確認書（実績報告）</t>
    <phoneticPr fontId="2"/>
  </si>
  <si>
    <t>８．</t>
    <phoneticPr fontId="2"/>
  </si>
  <si>
    <t>１０．</t>
    <phoneticPr fontId="2"/>
  </si>
  <si>
    <t>１２．</t>
    <phoneticPr fontId="2"/>
  </si>
  <si>
    <t>１３．</t>
    <phoneticPr fontId="2"/>
  </si>
  <si>
    <t>変更内容及び理由</t>
    <rPh sb="0" eb="4">
      <t>ヘンコウナイヨウ</t>
    </rPh>
    <rPh sb="4" eb="5">
      <t>オヨ</t>
    </rPh>
    <rPh sb="6" eb="8">
      <t>リユウ</t>
    </rPh>
    <phoneticPr fontId="2"/>
  </si>
  <si>
    <t>（１）で「有」を選択した場合、次の内容を記載すること。</t>
    <phoneticPr fontId="2"/>
  </si>
  <si>
    <t>（提案事業が建築基準法上の確認を要する場合）</t>
    <rPh sb="1" eb="5">
      <t>テイアンジギョウ</t>
    </rPh>
    <rPh sb="6" eb="12">
      <t>ケンチクキジュンホウジョウ</t>
    </rPh>
    <rPh sb="13" eb="15">
      <t>カクニン</t>
    </rPh>
    <rPh sb="16" eb="17">
      <t>ヨウ</t>
    </rPh>
    <rPh sb="19" eb="21">
      <t>バアイ</t>
    </rPh>
    <phoneticPr fontId="2"/>
  </si>
  <si>
    <r>
      <t xml:space="preserve">設備所有者
</t>
    </r>
    <r>
      <rPr>
        <sz val="9"/>
        <color theme="1"/>
        <rFont val="ＭＳ 明朝"/>
        <family val="1"/>
        <charset val="128"/>
      </rPr>
      <t>(建物所有者と異なる場合)</t>
    </r>
    <rPh sb="0" eb="2">
      <t>セツビ</t>
    </rPh>
    <rPh sb="2" eb="5">
      <t>ショユウシャ</t>
    </rPh>
    <rPh sb="7" eb="12">
      <t>タテモノショユウシャ</t>
    </rPh>
    <rPh sb="13" eb="14">
      <t>コト</t>
    </rPh>
    <rPh sb="16" eb="18">
      <t>バアイ</t>
    </rPh>
    <phoneticPr fontId="2"/>
  </si>
  <si>
    <t>確認済証写し</t>
    <rPh sb="0" eb="2">
      <t>カクニン</t>
    </rPh>
    <rPh sb="2" eb="4">
      <t>スミショウ</t>
    </rPh>
    <rPh sb="4" eb="5">
      <t>ウツ</t>
    </rPh>
    <phoneticPr fontId="2"/>
  </si>
  <si>
    <t>（提案事業が建築基準法上の確認不要の場合）</t>
    <rPh sb="1" eb="5">
      <t>テイアンジギョウ</t>
    </rPh>
    <rPh sb="6" eb="12">
      <t>ケンチクキジュンホウジョウ</t>
    </rPh>
    <rPh sb="13" eb="15">
      <t>カクニン</t>
    </rPh>
    <rPh sb="15" eb="17">
      <t>フヨウ</t>
    </rPh>
    <rPh sb="18" eb="20">
      <t>バアイ</t>
    </rPh>
    <phoneticPr fontId="2"/>
  </si>
  <si>
    <t>５．交付申請されたバリアフリー改修の補助対象となる改修箇所と仕様</t>
    <phoneticPr fontId="2"/>
  </si>
  <si>
    <t>g
熱交換率
(40％以上）</t>
    <rPh sb="2" eb="3">
      <t>ネツ</t>
    </rPh>
    <rPh sb="3" eb="5">
      <t>コウカン</t>
    </rPh>
    <rPh sb="5" eb="6">
      <t>リツ</t>
    </rPh>
    <phoneticPr fontId="2"/>
  </si>
  <si>
    <r>
      <t>※2：熱交換効率40％以上であること　　</t>
    </r>
    <r>
      <rPr>
        <sz val="11"/>
        <color rgb="FFFF0000"/>
        <rFont val="ＭＳ Ｐゴシック"/>
        <family val="3"/>
        <charset val="128"/>
      </rPr>
      <t>40％未満の場合はセルが赤く表示されます。</t>
    </r>
    <rPh sb="3" eb="4">
      <t>ネツ</t>
    </rPh>
    <rPh sb="4" eb="6">
      <t>コウカン</t>
    </rPh>
    <rPh sb="6" eb="8">
      <t>コウリツ</t>
    </rPh>
    <rPh sb="11" eb="13">
      <t>イジョウ</t>
    </rPh>
    <rPh sb="23" eb="25">
      <t>ミマン</t>
    </rPh>
    <rPh sb="26" eb="28">
      <t>バアイ</t>
    </rPh>
    <rPh sb="32" eb="33">
      <t>アカ</t>
    </rPh>
    <rPh sb="34" eb="36">
      <t>ヒョウジ</t>
    </rPh>
    <phoneticPr fontId="2"/>
  </si>
  <si>
    <t>改修工事費等の支払いの事実を証明できるもの</t>
    <rPh sb="0" eb="2">
      <t>カイシュウ</t>
    </rPh>
    <rPh sb="2" eb="4">
      <t>コウジ</t>
    </rPh>
    <rPh sb="4" eb="5">
      <t>ヒ</t>
    </rPh>
    <rPh sb="5" eb="6">
      <t>トウ</t>
    </rPh>
    <rPh sb="7" eb="9">
      <t>シハラ</t>
    </rPh>
    <rPh sb="11" eb="13">
      <t>ジジツ</t>
    </rPh>
    <rPh sb="14" eb="16">
      <t>ショウメイ</t>
    </rPh>
    <phoneticPr fontId="2"/>
  </si>
  <si>
    <t>４．計画の変更等の適合状況</t>
    <rPh sb="2" eb="4">
      <t>ケイカク</t>
    </rPh>
    <rPh sb="5" eb="7">
      <t>ヘンコウ</t>
    </rPh>
    <rPh sb="7" eb="8">
      <t>トウ</t>
    </rPh>
    <rPh sb="9" eb="11">
      <t>テキゴウ</t>
    </rPh>
    <rPh sb="11" eb="13">
      <t>ジョウキョウ</t>
    </rPh>
    <phoneticPr fontId="2"/>
  </si>
  <si>
    <t>　↑ 合計を参考様式１(省エネ効果の計算シート)　改修前のエネルギー消費量(建物全体)『年間使用量』に転記してください。</t>
    <rPh sb="3" eb="5">
      <t>ゴウケイ</t>
    </rPh>
    <rPh sb="6" eb="10">
      <t>サンコウヨウシキ</t>
    </rPh>
    <rPh sb="12" eb="13">
      <t>ショウ</t>
    </rPh>
    <rPh sb="15" eb="17">
      <t>コウカ</t>
    </rPh>
    <rPh sb="18" eb="20">
      <t>ケイサン</t>
    </rPh>
    <rPh sb="44" eb="49">
      <t>ネンカンシヨウリョウ</t>
    </rPh>
    <rPh sb="51" eb="53">
      <t>テンキ</t>
    </rPh>
    <phoneticPr fontId="2"/>
  </si>
  <si>
    <t>応募番号</t>
    <rPh sb="0" eb="4">
      <t>オウボバンゴウ</t>
    </rPh>
    <phoneticPr fontId="2"/>
  </si>
  <si>
    <t>自動転記</t>
    <rPh sb="0" eb="4">
      <t>ジドウテンキ</t>
    </rPh>
    <phoneticPr fontId="2"/>
  </si>
  <si>
    <t>事業名</t>
    <rPh sb="0" eb="3">
      <t>ジギョウメイ</t>
    </rPh>
    <phoneticPr fontId="2"/>
  </si>
  <si>
    <t>⑧</t>
    <phoneticPr fontId="2"/>
  </si>
  <si>
    <t>⑨</t>
    <phoneticPr fontId="2"/>
  </si>
  <si>
    <t>耐震性の基準への適合確認書</t>
    <phoneticPr fontId="2"/>
  </si>
  <si>
    <t>３．耐震性の基準への適合状況</t>
    <phoneticPr fontId="2"/>
  </si>
  <si>
    <t>　当該申請に係る建築物の耐震性の基準への適合状況は下記のとおりであり、当該申請に係る建築物が耐震性を有することを証明します。</t>
    <phoneticPr fontId="2"/>
  </si>
  <si>
    <t>計測単位
を
記入</t>
    <rPh sb="0" eb="2">
      <t>ケイソク</t>
    </rPh>
    <rPh sb="2" eb="4">
      <t>タンイ</t>
    </rPh>
    <rPh sb="7" eb="9">
      <t>キニュウ</t>
    </rPh>
    <phoneticPr fontId="2"/>
  </si>
  <si>
    <t>月</t>
    <rPh sb="0" eb="1">
      <t>ツキ</t>
    </rPh>
    <phoneticPr fontId="2"/>
  </si>
  <si>
    <t>月</t>
    <rPh sb="0" eb="1">
      <t>ゲツ</t>
    </rPh>
    <phoneticPr fontId="2"/>
  </si>
  <si>
    <t>月</t>
  </si>
  <si>
    <t>㎥</t>
    <phoneticPr fontId="2"/>
  </si>
  <si>
    <t>㎏</t>
    <phoneticPr fontId="2"/>
  </si>
  <si>
    <t>　　当該申請に係る建築物の耐震性の基準への適合状況は下記のとおりである。</t>
    <phoneticPr fontId="2"/>
  </si>
  <si>
    <t>（耐震性を有する建物である場合）</t>
    <rPh sb="1" eb="3">
      <t>タイシン</t>
    </rPh>
    <rPh sb="3" eb="4">
      <t>セイ</t>
    </rPh>
    <rPh sb="5" eb="6">
      <t>ユウ</t>
    </rPh>
    <rPh sb="8" eb="10">
      <t>タテモノ</t>
    </rPh>
    <rPh sb="13" eb="15">
      <t>バアイ</t>
    </rPh>
    <phoneticPr fontId="2"/>
  </si>
  <si>
    <t>３．耐震性の基準への適合状況</t>
    <rPh sb="2" eb="4">
      <t>タイシン</t>
    </rPh>
    <rPh sb="4" eb="5">
      <t>セイ</t>
    </rPh>
    <rPh sb="6" eb="8">
      <t>キジュン</t>
    </rPh>
    <rPh sb="10" eb="12">
      <t>テキゴウ</t>
    </rPh>
    <rPh sb="12" eb="14">
      <t>ジョウキョウ</t>
    </rPh>
    <phoneticPr fontId="2"/>
  </si>
  <si>
    <t>確　認</t>
    <rPh sb="0" eb="1">
      <t>カク</t>
    </rPh>
    <rPh sb="2" eb="3">
      <t>ニン</t>
    </rPh>
    <phoneticPr fontId="2"/>
  </si>
  <si>
    <t>電話番号</t>
  </si>
  <si>
    <t>イ）　耐震性を有することを証明する書類（耐震診断の結果等）</t>
    <phoneticPr fontId="2"/>
  </si>
  <si>
    <t>適合性の評価は、改修前後の設備機器等の名称、仕様、COP等の性能値を確認すること。
また、参考様式1-1～1-5に記載してあるエネルギーの消費量算定根拠及び参考様式1-6に記載してあるエネルギー計測・管理の内容を確認すること。</t>
    <phoneticPr fontId="2"/>
  </si>
  <si>
    <t>代表提案者の口座情報等を記入</t>
    <rPh sb="0" eb="2">
      <t>ダイヒョウ</t>
    </rPh>
    <rPh sb="2" eb="5">
      <t>テイアンシャ</t>
    </rPh>
    <rPh sb="6" eb="8">
      <t>コウザ</t>
    </rPh>
    <rPh sb="8" eb="10">
      <t>ジョウホウ</t>
    </rPh>
    <rPh sb="10" eb="11">
      <t>トウ</t>
    </rPh>
    <rPh sb="12" eb="14">
      <t>キニュウ</t>
    </rPh>
    <phoneticPr fontId="2"/>
  </si>
  <si>
    <t>（提案事業と併せて耐震工事を行う場合）</t>
    <rPh sb="1" eb="3">
      <t>テイアン</t>
    </rPh>
    <rPh sb="3" eb="5">
      <t>ジギョウ</t>
    </rPh>
    <rPh sb="6" eb="7">
      <t>アワ</t>
    </rPh>
    <rPh sb="9" eb="11">
      <t>タイシン</t>
    </rPh>
    <rPh sb="11" eb="13">
      <t>コウジ</t>
    </rPh>
    <rPh sb="14" eb="15">
      <t>オコナ</t>
    </rPh>
    <rPh sb="16" eb="18">
      <t>バアイ</t>
    </rPh>
    <phoneticPr fontId="2"/>
  </si>
  <si>
    <t>２６．</t>
  </si>
  <si>
    <t>　下記項目については、本シートに入力したものが以降の申請書の同項目に反映されます。</t>
    <rPh sb="1" eb="3">
      <t>カキ</t>
    </rPh>
    <rPh sb="3" eb="5">
      <t>コウモク</t>
    </rPh>
    <rPh sb="23" eb="25">
      <t>イコウ</t>
    </rPh>
    <rPh sb="26" eb="28">
      <t>シンセイ</t>
    </rPh>
    <rPh sb="28" eb="29">
      <t>ショ</t>
    </rPh>
    <rPh sb="30" eb="31">
      <t>ドウ</t>
    </rPh>
    <rPh sb="31" eb="33">
      <t>コウモク</t>
    </rPh>
    <rPh sb="34" eb="36">
      <t>ハンエイ</t>
    </rPh>
    <phoneticPr fontId="2"/>
  </si>
  <si>
    <t>交付申請額・日付等の整合を確認</t>
    <rPh sb="0" eb="2">
      <t>コウフ</t>
    </rPh>
    <rPh sb="2" eb="5">
      <t>シンセイガク</t>
    </rPh>
    <rPh sb="6" eb="8">
      <t>ヒヅケ</t>
    </rPh>
    <rPh sb="8" eb="9">
      <t>トウ</t>
    </rPh>
    <rPh sb="10" eb="12">
      <t>セイゴウ</t>
    </rPh>
    <rPh sb="13" eb="15">
      <t>カクニン</t>
    </rPh>
    <phoneticPr fontId="2"/>
  </si>
  <si>
    <t>建築士事務所に所属する建築士であることを確認</t>
    <rPh sb="20" eb="22">
      <t>カクニン</t>
    </rPh>
    <phoneticPr fontId="2"/>
  </si>
  <si>
    <t>提案事業が建築基準法上の確認を要する場合に提出</t>
    <rPh sb="0" eb="2">
      <t>テイアン</t>
    </rPh>
    <rPh sb="2" eb="4">
      <t>ジギョウ</t>
    </rPh>
    <rPh sb="5" eb="7">
      <t>ケンチク</t>
    </rPh>
    <rPh sb="7" eb="10">
      <t>キジュンホウ</t>
    </rPh>
    <rPh sb="10" eb="11">
      <t>ジョウ</t>
    </rPh>
    <rPh sb="12" eb="14">
      <t>カクニン</t>
    </rPh>
    <rPh sb="15" eb="16">
      <t>ヨウ</t>
    </rPh>
    <rPh sb="18" eb="20">
      <t>バアイ</t>
    </rPh>
    <rPh sb="21" eb="23">
      <t>テイシュツ</t>
    </rPh>
    <phoneticPr fontId="2"/>
  </si>
  <si>
    <t>変更後</t>
    <rPh sb="0" eb="3">
      <t>ヘンコウゴ</t>
    </rPh>
    <phoneticPr fontId="2"/>
  </si>
  <si>
    <t>変更前</t>
    <rPh sb="0" eb="3">
      <t>ヘンコウマエ</t>
    </rPh>
    <phoneticPr fontId="2"/>
  </si>
  <si>
    <t>４．変更内容　　※前回交付決定時からの変更内容を簡潔に記入してください。</t>
    <rPh sb="2" eb="4">
      <t>ヘンコウ</t>
    </rPh>
    <phoneticPr fontId="2"/>
  </si>
  <si>
    <t>No</t>
  </si>
  <si>
    <t>前回交付決定時
(変更前)</t>
    <rPh sb="0" eb="2">
      <t>ゼンカイ</t>
    </rPh>
    <rPh sb="2" eb="7">
      <t>コウフケッテイジ</t>
    </rPh>
    <phoneticPr fontId="2"/>
  </si>
  <si>
    <t>今回の申請
(変更後)</t>
    <phoneticPr fontId="2"/>
  </si>
  <si>
    <t>変更理由</t>
  </si>
  <si>
    <t>４．変更内容　※前回交付決定時からの変更内容を簡潔に記入してください。</t>
    <rPh sb="2" eb="4">
      <t>ヘンコウ</t>
    </rPh>
    <phoneticPr fontId="2"/>
  </si>
  <si>
    <t>前回交付決定時
(変更前)</t>
    <phoneticPr fontId="2"/>
  </si>
  <si>
    <t>3か月以内発行の履歴事項全部証明書 等</t>
    <rPh sb="2" eb="3">
      <t>ゲツ</t>
    </rPh>
    <rPh sb="3" eb="5">
      <t>イナイ</t>
    </rPh>
    <rPh sb="5" eb="7">
      <t>ハッコウ</t>
    </rPh>
    <rPh sb="18" eb="19">
      <t>トウ</t>
    </rPh>
    <phoneticPr fontId="2"/>
  </si>
  <si>
    <t>関係会社等に該当する場合は、3者以上からの見積を添付し、代表提案者と請負事業者の連名で交付申請すること</t>
    <rPh sb="0" eb="2">
      <t>カンケイ</t>
    </rPh>
    <rPh sb="2" eb="4">
      <t>カイシャ</t>
    </rPh>
    <rPh sb="4" eb="5">
      <t>トウ</t>
    </rPh>
    <rPh sb="6" eb="8">
      <t>ガイトウ</t>
    </rPh>
    <rPh sb="10" eb="12">
      <t>バアイ</t>
    </rPh>
    <rPh sb="15" eb="16">
      <t>シャ</t>
    </rPh>
    <rPh sb="16" eb="18">
      <t>イジョウ</t>
    </rPh>
    <rPh sb="21" eb="23">
      <t>ミツモリ</t>
    </rPh>
    <rPh sb="24" eb="26">
      <t>テンプ</t>
    </rPh>
    <rPh sb="28" eb="30">
      <t>ダイヒョウ</t>
    </rPh>
    <rPh sb="30" eb="33">
      <t>テイアンシャ</t>
    </rPh>
    <rPh sb="34" eb="36">
      <t>ウケオイ</t>
    </rPh>
    <rPh sb="36" eb="39">
      <t>ジギョウシャ</t>
    </rPh>
    <rPh sb="40" eb="42">
      <t>レンメイ</t>
    </rPh>
    <rPh sb="43" eb="45">
      <t>コウフ</t>
    </rPh>
    <rPh sb="45" eb="47">
      <t>シンセイ</t>
    </rPh>
    <phoneticPr fontId="2"/>
  </si>
  <si>
    <t>採択時の 提案申請書（様式３－１） の写し</t>
    <rPh sb="0" eb="2">
      <t>サイタク</t>
    </rPh>
    <rPh sb="2" eb="3">
      <t>ジ</t>
    </rPh>
    <rPh sb="5" eb="7">
      <t>テイアン</t>
    </rPh>
    <rPh sb="7" eb="10">
      <t>シンセイショ</t>
    </rPh>
    <rPh sb="11" eb="13">
      <t>ヨウシキ</t>
    </rPh>
    <rPh sb="19" eb="20">
      <t>ウツ</t>
    </rPh>
    <phoneticPr fontId="2"/>
  </si>
  <si>
    <t>前回交付決定額・交付変更申請額・変更増減額及び実施期間等の整合を確認</t>
    <rPh sb="0" eb="2">
      <t>ゼンカイ</t>
    </rPh>
    <rPh sb="2" eb="4">
      <t>コウフ</t>
    </rPh>
    <rPh sb="4" eb="6">
      <t>ケッテイ</t>
    </rPh>
    <rPh sb="6" eb="7">
      <t>ガク</t>
    </rPh>
    <rPh sb="8" eb="10">
      <t>コウフ</t>
    </rPh>
    <rPh sb="10" eb="12">
      <t>ヘンコウ</t>
    </rPh>
    <rPh sb="12" eb="14">
      <t>シンセイ</t>
    </rPh>
    <rPh sb="14" eb="15">
      <t>ガク</t>
    </rPh>
    <rPh sb="16" eb="18">
      <t>ヘンコウ</t>
    </rPh>
    <rPh sb="18" eb="21">
      <t>ゾウゲンガク</t>
    </rPh>
    <rPh sb="21" eb="22">
      <t>オヨ</t>
    </rPh>
    <rPh sb="23" eb="25">
      <t>ジッシ</t>
    </rPh>
    <rPh sb="25" eb="27">
      <t>キカン</t>
    </rPh>
    <rPh sb="27" eb="28">
      <t>トウ</t>
    </rPh>
    <rPh sb="29" eb="31">
      <t>セイゴウ</t>
    </rPh>
    <rPh sb="32" eb="34">
      <t>カクニン</t>
    </rPh>
    <phoneticPr fontId="2"/>
  </si>
  <si>
    <t>交付決定通知書の写しを添付</t>
    <rPh sb="0" eb="2">
      <t>コウフ</t>
    </rPh>
    <rPh sb="2" eb="4">
      <t>ケッテイ</t>
    </rPh>
    <rPh sb="4" eb="7">
      <t>ツウチショ</t>
    </rPh>
    <rPh sb="8" eb="9">
      <t>ウツ</t>
    </rPh>
    <rPh sb="11" eb="13">
      <t>テンプ</t>
    </rPh>
    <phoneticPr fontId="2"/>
  </si>
  <si>
    <t>複数棟申請の場合のみ提出</t>
    <rPh sb="0" eb="2">
      <t>フクスウ</t>
    </rPh>
    <rPh sb="2" eb="3">
      <t>トウ</t>
    </rPh>
    <rPh sb="3" eb="5">
      <t>シンセイ</t>
    </rPh>
    <rPh sb="6" eb="8">
      <t>バアイ</t>
    </rPh>
    <rPh sb="10" eb="12">
      <t>テイシュツ</t>
    </rPh>
    <phoneticPr fontId="2"/>
  </si>
  <si>
    <t>建築士による耐震性の基準への適合確認書（実績報告）</t>
    <phoneticPr fontId="2"/>
  </si>
  <si>
    <t>補助対象の出荷証明書または納品書</t>
    <rPh sb="13" eb="16">
      <t>ノウヒンショ</t>
    </rPh>
    <phoneticPr fontId="2"/>
  </si>
  <si>
    <r>
      <t>提案事業が建築基準法上の確認不要の場合は本紙</t>
    </r>
    <r>
      <rPr>
        <sz val="8.5"/>
        <color theme="1"/>
        <rFont val="ＭＳ Ｐ明朝"/>
        <family val="1"/>
        <charset val="128"/>
      </rPr>
      <t>を提出</t>
    </r>
    <rPh sb="0" eb="4">
      <t>テイアンジギョウ</t>
    </rPh>
    <rPh sb="5" eb="11">
      <t>ケンチクキジュンホウジョウ</t>
    </rPh>
    <rPh sb="12" eb="14">
      <t>カクニン</t>
    </rPh>
    <rPh sb="14" eb="16">
      <t>フヨウ</t>
    </rPh>
    <rPh sb="17" eb="19">
      <t>バアイ</t>
    </rPh>
    <rPh sb="20" eb="22">
      <t>ホンシ</t>
    </rPh>
    <rPh sb="23" eb="25">
      <t>テイシュツ</t>
    </rPh>
    <phoneticPr fontId="2"/>
  </si>
  <si>
    <r>
      <rPr>
        <b/>
        <u/>
        <sz val="8.5"/>
        <color theme="1"/>
        <rFont val="ＭＳ Ｐ明朝"/>
        <family val="1"/>
        <charset val="128"/>
      </rPr>
      <t>提案事業が、大規模の修繕・大規模の模様替え、用途変更 等により建築確認を要する場合は本紙</t>
    </r>
    <r>
      <rPr>
        <sz val="8.5"/>
        <color theme="1"/>
        <rFont val="ＭＳ Ｐ明朝"/>
        <family val="1"/>
        <charset val="128"/>
      </rPr>
      <t>を提出</t>
    </r>
    <rPh sb="0" eb="2">
      <t>テイアン</t>
    </rPh>
    <rPh sb="2" eb="4">
      <t>ジギョウ</t>
    </rPh>
    <rPh sb="6" eb="9">
      <t>ダイキボ</t>
    </rPh>
    <rPh sb="10" eb="12">
      <t>シュウゼン</t>
    </rPh>
    <rPh sb="13" eb="16">
      <t>ダイキボ</t>
    </rPh>
    <rPh sb="17" eb="20">
      <t>モヨウガ</t>
    </rPh>
    <rPh sb="22" eb="26">
      <t>ヨウトヘンコウ</t>
    </rPh>
    <rPh sb="27" eb="28">
      <t>トウ</t>
    </rPh>
    <rPh sb="31" eb="33">
      <t>ケンチク</t>
    </rPh>
    <rPh sb="33" eb="35">
      <t>カクニン</t>
    </rPh>
    <rPh sb="36" eb="37">
      <t>ヨウ</t>
    </rPh>
    <rPh sb="39" eb="41">
      <t>バアイ</t>
    </rPh>
    <rPh sb="42" eb="44">
      <t>ホンシ</t>
    </rPh>
    <phoneticPr fontId="2"/>
  </si>
  <si>
    <t>　当該申請に係る建築物の耐震性の基準への適合状況は下記のとおりであり、当該申請に係る建築物が耐震性を有することの証明書類を実績報告時に提出します。</t>
    <rPh sb="58" eb="60">
      <t>ショルイ</t>
    </rPh>
    <rPh sb="61" eb="66">
      <t>ジッセキホウコクジ</t>
    </rPh>
    <rPh sb="67" eb="69">
      <t>テイシュツ</t>
    </rPh>
    <phoneticPr fontId="2"/>
  </si>
  <si>
    <t>参考様式２－１～２－３</t>
    <rPh sb="0" eb="2">
      <t>サンコウ</t>
    </rPh>
    <phoneticPr fontId="2"/>
  </si>
  <si>
    <t>参考様式１－１～１－６</t>
    <rPh sb="0" eb="2">
      <t>サンコウ</t>
    </rPh>
    <phoneticPr fontId="2"/>
  </si>
  <si>
    <t>耐震性の基準への適合を確認した建築士の建築士免許証写し</t>
    <rPh sb="0" eb="2">
      <t>タイシン</t>
    </rPh>
    <rPh sb="2" eb="3">
      <t>セイ</t>
    </rPh>
    <rPh sb="4" eb="6">
      <t>キジュン</t>
    </rPh>
    <rPh sb="8" eb="10">
      <t>テキゴウ</t>
    </rPh>
    <phoneticPr fontId="2"/>
  </si>
  <si>
    <t>提案内容への適合を確認した建築士の建築士免許証写し</t>
    <rPh sb="0" eb="4">
      <t>テイアンナイヨウ</t>
    </rPh>
    <rPh sb="6" eb="8">
      <t>テキゴウ</t>
    </rPh>
    <rPh sb="9" eb="11">
      <t>カクニン</t>
    </rPh>
    <rPh sb="13" eb="16">
      <t>ケンチクシ</t>
    </rPh>
    <rPh sb="17" eb="23">
      <t>ケンチクシメンキョショウ</t>
    </rPh>
    <rPh sb="23" eb="24">
      <t>ウツ</t>
    </rPh>
    <phoneticPr fontId="2"/>
  </si>
  <si>
    <t>２７．</t>
  </si>
  <si>
    <t>確認済証写し（提案事業が建築基準法上の確認を要する場合）</t>
    <rPh sb="0" eb="4">
      <t>カクニンスミショウ</t>
    </rPh>
    <rPh sb="4" eb="5">
      <t>ウツ</t>
    </rPh>
    <rPh sb="7" eb="9">
      <t>テイアン</t>
    </rPh>
    <rPh sb="9" eb="11">
      <t>ジギョウ</t>
    </rPh>
    <rPh sb="12" eb="18">
      <t>ケンチクキジュンホウジョウ</t>
    </rPh>
    <rPh sb="19" eb="21">
      <t>カクニン</t>
    </rPh>
    <rPh sb="22" eb="23">
      <t>ヨウ</t>
    </rPh>
    <rPh sb="25" eb="27">
      <t>バアイ</t>
    </rPh>
    <phoneticPr fontId="2"/>
  </si>
  <si>
    <t>（参考様式２－１～２－４）</t>
    <phoneticPr fontId="2"/>
  </si>
  <si>
    <t>耐震性の基準への適合を確認した建築士の建築士免許証写し</t>
    <rPh sb="0" eb="3">
      <t>タイシンセイ</t>
    </rPh>
    <rPh sb="4" eb="6">
      <t>キジュン</t>
    </rPh>
    <rPh sb="25" eb="26">
      <t>ウツ</t>
    </rPh>
    <phoneticPr fontId="2"/>
  </si>
  <si>
    <t>提案内容への適合を確認した建築士の建築士免許証写し</t>
    <rPh sb="23" eb="24">
      <t>ウツ</t>
    </rPh>
    <phoneticPr fontId="2"/>
  </si>
  <si>
    <t>提案内容への適合を確認した建築士の建築士免許証写し</t>
    <rPh sb="0" eb="4">
      <t>テイアンナイヨウ</t>
    </rPh>
    <rPh sb="23" eb="24">
      <t>ウツ</t>
    </rPh>
    <phoneticPr fontId="2"/>
  </si>
  <si>
    <t>改修前のエネルギー消費量集計表（参考様式１_省エネ効果の計算シート　添付資料）</t>
    <phoneticPr fontId="2"/>
  </si>
  <si>
    <t>　　（提案時に集計表を作成している場合は提案時のもので可）</t>
    <phoneticPr fontId="2"/>
  </si>
  <si>
    <t>機器一覧表</t>
    <rPh sb="0" eb="2">
      <t>キキ</t>
    </rPh>
    <rPh sb="2" eb="5">
      <t>イチランヒョウ</t>
    </rPh>
    <phoneticPr fontId="2"/>
  </si>
  <si>
    <t>※その他の場合は記入</t>
    <phoneticPr fontId="2"/>
  </si>
  <si>
    <t>％</t>
    <phoneticPr fontId="2"/>
  </si>
  <si>
    <t>補助対象</t>
    <phoneticPr fontId="2"/>
  </si>
  <si>
    <t>外設備</t>
    <phoneticPr fontId="2"/>
  </si>
  <si>
    <t>未改修機器</t>
    <phoneticPr fontId="2"/>
  </si>
  <si>
    <t>設備</t>
  </si>
  <si>
    <t>改修予定機器</t>
  </si>
  <si>
    <t>補</t>
  </si>
  <si>
    <t>助</t>
  </si>
  <si>
    <t>対</t>
  </si>
  <si>
    <t>象</t>
  </si>
  <si>
    <t>地上</t>
    <rPh sb="0" eb="2">
      <t>チジョウ</t>
    </rPh>
    <phoneticPr fontId="2"/>
  </si>
  <si>
    <t>階</t>
    <rPh sb="0" eb="1">
      <t>カイ</t>
    </rPh>
    <phoneticPr fontId="2"/>
  </si>
  <si>
    <t>地下</t>
    <rPh sb="0" eb="2">
      <t>チカ</t>
    </rPh>
    <phoneticPr fontId="2"/>
  </si>
  <si>
    <t>㎡</t>
    <phoneticPr fontId="2"/>
  </si>
  <si>
    <t>別添５</t>
    <phoneticPr fontId="2"/>
  </si>
  <si>
    <t>補助事業者等に関する確認書</t>
    <phoneticPr fontId="2"/>
  </si>
  <si>
    <t>下記１.～４.の各項目について、該当する項目にチェックを入れてください。</t>
    <phoneticPr fontId="2"/>
  </si>
  <si>
    <t>１．本補助事業において、以下の（１）～（３）の関係にある会社から行う調達の有無。</t>
  </si>
  <si>
    <t>（１）１００％同一の資本に属するグループ会社</t>
    <phoneticPr fontId="2"/>
  </si>
  <si>
    <t>（２）補助金申請者の関係会社（財務諸表等規則第８条第８項で定めるもの。上記（１）</t>
    <rPh sb="5" eb="6">
      <t>キン</t>
    </rPh>
    <rPh sb="6" eb="9">
      <t>シンセイシャ</t>
    </rPh>
    <phoneticPr fontId="2"/>
  </si>
  <si>
    <t xml:space="preserve"> を除く。）</t>
    <phoneticPr fontId="2"/>
  </si>
  <si>
    <t>（３）補助金申請者の役員である者（親族を含む）又はこれらの者が役員に就任している法人</t>
    <rPh sb="3" eb="6">
      <t>ホジョキン</t>
    </rPh>
    <rPh sb="6" eb="9">
      <t>シンセイシャ</t>
    </rPh>
    <rPh sb="10" eb="12">
      <t>ヤクイン</t>
    </rPh>
    <rPh sb="15" eb="16">
      <t>モノ</t>
    </rPh>
    <rPh sb="17" eb="19">
      <t>シンゾク</t>
    </rPh>
    <rPh sb="20" eb="21">
      <t>フク</t>
    </rPh>
    <rPh sb="23" eb="24">
      <t>マタ</t>
    </rPh>
    <rPh sb="29" eb="30">
      <t>モノ</t>
    </rPh>
    <rPh sb="40" eb="42">
      <t>ホウジン</t>
    </rPh>
    <phoneticPr fontId="2"/>
  </si>
  <si>
    <t>（１）～（３）の関係にある会社からの調達は一切ない。</t>
    <phoneticPr fontId="2"/>
  </si>
  <si>
    <t>（１）～（３）の関係にある会社からの調達がある。</t>
    <phoneticPr fontId="2"/>
  </si>
  <si>
    <t>（１）～（３）の関係にある会社からの調達がある場合には、価格の妥当性を確認する</t>
    <phoneticPr fontId="2"/>
  </si>
  <si>
    <t>ため、３者以上からの見積り結果の添付を求めます。</t>
    <phoneticPr fontId="2"/>
  </si>
  <si>
    <t>２．過去３カ年度内に国土交通省住宅局が所轄する他の補助事業において補助金返還命令</t>
    <rPh sb="38" eb="40">
      <t>メイレイ</t>
    </rPh>
    <phoneticPr fontId="2"/>
  </si>
  <si>
    <t xml:space="preserve"> を受けたこと。</t>
    <phoneticPr fontId="2"/>
  </si>
  <si>
    <t>該当無し</t>
    <phoneticPr fontId="2"/>
  </si>
  <si>
    <t>該当有り</t>
    <phoneticPr fontId="2"/>
  </si>
  <si>
    <t>３．暴力団又は暴力団員であること、及び暴力団又は暴力団員と不適切な関係にあること。</t>
    <phoneticPr fontId="2"/>
  </si>
  <si>
    <t>４．補助金等に係る予算の執行の適正化に関する法律（昭和30年法律第179号）第17条</t>
    <phoneticPr fontId="2"/>
  </si>
  <si>
    <t>（決定の取消）に該当した場合は、他府省庁・独立行政法人を含む他の補助金担当課</t>
    <phoneticPr fontId="2"/>
  </si>
  <si>
    <t xml:space="preserve"> に当該返還事案の概要（法人又は申請者名・補助金名・交付決定額・補助事業の</t>
    <phoneticPr fontId="2"/>
  </si>
  <si>
    <t xml:space="preserve"> 実施期間・返還を生じた理由・講じられた措置の内容等）を提供することがあります。</t>
    <phoneticPr fontId="2"/>
  </si>
  <si>
    <t>上記４の内容について　同意する</t>
    <phoneticPr fontId="2"/>
  </si>
  <si>
    <t>・２．３．において該当のある事業者は、原則として補助金の申請をすることが</t>
  </si>
  <si>
    <t>　できません。</t>
    <phoneticPr fontId="2"/>
  </si>
  <si>
    <t>・４．において個人情報の使用について同意して頂けない場合は、交付申請を受け付け</t>
    <rPh sb="35" eb="36">
      <t>ウ</t>
    </rPh>
    <rPh sb="37" eb="38">
      <t>ツ</t>
    </rPh>
    <phoneticPr fontId="2"/>
  </si>
  <si>
    <t>　られません。</t>
    <phoneticPr fontId="2"/>
  </si>
  <si>
    <t>・本確認書に虚偽の記載をし、記載内容が事実と相違していることが発覚した場合は、</t>
    <rPh sb="35" eb="37">
      <t>バアイ</t>
    </rPh>
    <phoneticPr fontId="2"/>
  </si>
  <si>
    <t>　補助金の全額返還を求めることがあります。</t>
    <phoneticPr fontId="2"/>
  </si>
  <si>
    <t>令和　　年　　月　　日</t>
    <rPh sb="0" eb="2">
      <t>レイワ</t>
    </rPh>
    <rPh sb="4" eb="5">
      <t>ネン</t>
    </rPh>
    <rPh sb="7" eb="8">
      <t>ガツ</t>
    </rPh>
    <rPh sb="10" eb="11">
      <t>ニチ</t>
    </rPh>
    <phoneticPr fontId="2"/>
  </si>
  <si>
    <t>事業名：</t>
    <rPh sb="0" eb="3">
      <t>ジギョウメイ</t>
    </rPh>
    <phoneticPr fontId="2"/>
  </si>
  <si>
    <t>補助事業者等に関する確認書</t>
    <rPh sb="0" eb="4">
      <t>ホジョジギョウ</t>
    </rPh>
    <rPh sb="4" eb="5">
      <t>シャ</t>
    </rPh>
    <rPh sb="5" eb="6">
      <t>トウ</t>
    </rPh>
    <rPh sb="10" eb="13">
      <t>カクニンショ</t>
    </rPh>
    <phoneticPr fontId="2"/>
  </si>
  <si>
    <t>バリアフリー改修設備のカタログ、メーカー仕様書</t>
    <phoneticPr fontId="2"/>
  </si>
  <si>
    <t>改修機器、計測機器のカタログ、メーカー仕様書（改修前後）</t>
    <phoneticPr fontId="2"/>
  </si>
  <si>
    <t>参考様式</t>
    <rPh sb="0" eb="4">
      <t>サンコウヨウシキ</t>
    </rPh>
    <phoneticPr fontId="2"/>
  </si>
  <si>
    <t>共同事業実施規約</t>
    <phoneticPr fontId="2"/>
  </si>
  <si>
    <t>補助事業者等に関する確認書</t>
    <rPh sb="4" eb="5">
      <t>シャ</t>
    </rPh>
    <rPh sb="5" eb="6">
      <t>トウ</t>
    </rPh>
    <rPh sb="10" eb="12">
      <t>カクニン</t>
    </rPh>
    <phoneticPr fontId="2"/>
  </si>
  <si>
    <t>（原本写し）</t>
    <rPh sb="3" eb="4">
      <t>ウツ</t>
    </rPh>
    <phoneticPr fontId="2"/>
  </si>
  <si>
    <t>（参考様式）</t>
    <rPh sb="1" eb="5">
      <t>サンコウヨウシキ</t>
    </rPh>
    <phoneticPr fontId="2"/>
  </si>
  <si>
    <t>空調</t>
    <rPh sb="0" eb="2">
      <t>クウチョウ</t>
    </rPh>
    <phoneticPr fontId="2"/>
  </si>
  <si>
    <t>照明</t>
    <rPh sb="0" eb="2">
      <t>ショウメイ</t>
    </rPh>
    <phoneticPr fontId="2"/>
  </si>
  <si>
    <t>給湯</t>
    <rPh sb="0" eb="2">
      <t>キュウトウ</t>
    </rPh>
    <phoneticPr fontId="2"/>
  </si>
  <si>
    <t>補助事業者等に関する確認書</t>
    <rPh sb="0" eb="4">
      <t>ホジョジギョウ</t>
    </rPh>
    <rPh sb="4" eb="5">
      <t>シャ</t>
    </rPh>
    <rPh sb="5" eb="6">
      <t>トウ</t>
    </rPh>
    <rPh sb="10" eb="12">
      <t>カクニン</t>
    </rPh>
    <phoneticPr fontId="2"/>
  </si>
  <si>
    <t>補助事業者等に関する確認書</t>
    <rPh sb="4" eb="5">
      <t>シャ</t>
    </rPh>
    <rPh sb="5" eb="6">
      <t>トウ</t>
    </rPh>
    <rPh sb="10" eb="13">
      <t>カクニンショ</t>
    </rPh>
    <phoneticPr fontId="2"/>
  </si>
  <si>
    <t>（別添６）</t>
    <phoneticPr fontId="2"/>
  </si>
  <si>
    <t>％</t>
  </si>
  <si>
    <t>構造・階数
延べ面積</t>
    <rPh sb="6" eb="7">
      <t>ノ</t>
    </rPh>
    <rPh sb="8" eb="10">
      <t>メンセキ</t>
    </rPh>
    <phoneticPr fontId="2"/>
  </si>
  <si>
    <t>建物用途</t>
    <rPh sb="0" eb="2">
      <t>タテモノ</t>
    </rPh>
    <rPh sb="2" eb="4">
      <t>ヨウト</t>
    </rPh>
    <phoneticPr fontId="2"/>
  </si>
  <si>
    <t>提案申請
様式３－１</t>
    <phoneticPr fontId="2"/>
  </si>
  <si>
    <t>原本写し
(３か月以内)</t>
    <rPh sb="2" eb="3">
      <t>ウツ</t>
    </rPh>
    <phoneticPr fontId="2"/>
  </si>
  <si>
    <t>任意様式１
(原本写し)</t>
    <rPh sb="7" eb="9">
      <t>ゲンポン</t>
    </rPh>
    <rPh sb="9" eb="10">
      <t>ウツ</t>
    </rPh>
    <phoneticPr fontId="2"/>
  </si>
  <si>
    <t>参考様式
１－１～１－６</t>
    <rPh sb="0" eb="2">
      <t>サンコウ</t>
    </rPh>
    <rPh sb="2" eb="4">
      <t>ヨウシキ</t>
    </rPh>
    <phoneticPr fontId="2"/>
  </si>
  <si>
    <t>部署名・役職名</t>
    <rPh sb="2" eb="3">
      <t>メイ</t>
    </rPh>
    <rPh sb="4" eb="7">
      <t>ヤクショクメイ</t>
    </rPh>
    <phoneticPr fontId="2"/>
  </si>
  <si>
    <t>〒　</t>
    <phoneticPr fontId="2"/>
  </si>
  <si>
    <t>担当者名</t>
    <rPh sb="0" eb="3">
      <t>タントウシャ</t>
    </rPh>
    <rPh sb="3" eb="4">
      <t>メイ</t>
    </rPh>
    <phoneticPr fontId="2"/>
  </si>
  <si>
    <t>住　所</t>
    <phoneticPr fontId="2"/>
  </si>
  <si>
    <t>提案事業の概要
（省エネルギー改修工事及びエネルギー計測・管理等）</t>
    <rPh sb="0" eb="4">
      <t>テイアンジギョウ</t>
    </rPh>
    <rPh sb="5" eb="7">
      <t>ガイヨウ</t>
    </rPh>
    <rPh sb="9" eb="10">
      <t>ショウ</t>
    </rPh>
    <rPh sb="15" eb="19">
      <t>カイシュウコウジ</t>
    </rPh>
    <rPh sb="19" eb="20">
      <t>オヨ</t>
    </rPh>
    <rPh sb="26" eb="28">
      <t>ケイソク</t>
    </rPh>
    <rPh sb="29" eb="31">
      <t>カンリ</t>
    </rPh>
    <rPh sb="31" eb="32">
      <t>トウ</t>
    </rPh>
    <phoneticPr fontId="2"/>
  </si>
  <si>
    <t>申請建物の検査済証（または建築確認台帳の記載事項証明書 等）</t>
    <rPh sb="0" eb="2">
      <t>シンセイ</t>
    </rPh>
    <rPh sb="2" eb="4">
      <t>タテモノ</t>
    </rPh>
    <rPh sb="5" eb="7">
      <t>ケンサ</t>
    </rPh>
    <rPh sb="7" eb="8">
      <t>スミ</t>
    </rPh>
    <rPh sb="8" eb="9">
      <t>ショウ</t>
    </rPh>
    <rPh sb="13" eb="15">
      <t>ケンチク</t>
    </rPh>
    <rPh sb="15" eb="17">
      <t>カクニン</t>
    </rPh>
    <rPh sb="17" eb="19">
      <t>ダイチョウ</t>
    </rPh>
    <rPh sb="20" eb="22">
      <t>キサイ</t>
    </rPh>
    <rPh sb="22" eb="24">
      <t>ジコウ</t>
    </rPh>
    <rPh sb="24" eb="27">
      <t>ショウメイショ</t>
    </rPh>
    <rPh sb="28" eb="29">
      <t>トウ</t>
    </rPh>
    <phoneticPr fontId="2"/>
  </si>
  <si>
    <t>２０．</t>
  </si>
  <si>
    <t>リース契約・ESCO契約等の場合の相関図</t>
    <phoneticPr fontId="2"/>
  </si>
  <si>
    <t>←入力してください</t>
    <rPh sb="1" eb="3">
      <t>ニュウリョク</t>
    </rPh>
    <phoneticPr fontId="2"/>
  </si>
  <si>
    <t>ロ）　建築確認がなされた日付が昭和56年6月1日以降である検査済証</t>
    <rPh sb="29" eb="31">
      <t>ケンサ</t>
    </rPh>
    <phoneticPr fontId="2"/>
  </si>
  <si>
    <t>←申請建物の“新築”の登記時期が確認できるもの</t>
    <rPh sb="1" eb="3">
      <t>シンセイ</t>
    </rPh>
    <rPh sb="3" eb="5">
      <t>タテモノ</t>
    </rPh>
    <rPh sb="7" eb="9">
      <t>シンチク</t>
    </rPh>
    <rPh sb="11" eb="13">
      <t>トウキ</t>
    </rPh>
    <rPh sb="13" eb="15">
      <t>ジキ</t>
    </rPh>
    <rPh sb="16" eb="18">
      <t>カクニン</t>
    </rPh>
    <phoneticPr fontId="2"/>
  </si>
  <si>
    <r>
      <t>記入漏れ等がないか確認。　</t>
    </r>
    <r>
      <rPr>
        <sz val="8.5"/>
        <color rgb="FFFF0000"/>
        <rFont val="ＭＳ Ｐ明朝"/>
        <family val="1"/>
        <charset val="128"/>
      </rPr>
      <t>額の確定通知書受領後提出。</t>
    </r>
    <phoneticPr fontId="2"/>
  </si>
  <si>
    <t>延べ面積：</t>
    <rPh sb="0" eb="1">
      <t>ノ</t>
    </rPh>
    <rPh sb="2" eb="4">
      <t>メンセキ</t>
    </rPh>
    <phoneticPr fontId="2"/>
  </si>
  <si>
    <t>(※)その他を選択した場合は（　　）に具体な内容を記入してください。</t>
    <rPh sb="5" eb="6">
      <t>タ</t>
    </rPh>
    <rPh sb="7" eb="9">
      <t>センタク</t>
    </rPh>
    <rPh sb="11" eb="13">
      <t>バアイ</t>
    </rPh>
    <rPh sb="19" eb="21">
      <t>グタイ</t>
    </rPh>
    <rPh sb="22" eb="24">
      <t>ナイヨウ</t>
    </rPh>
    <rPh sb="25" eb="27">
      <t>キニュウ</t>
    </rPh>
    <phoneticPr fontId="2"/>
  </si>
  <si>
    <t>) 第 (</t>
    <rPh sb="2" eb="3">
      <t>ダイ</t>
    </rPh>
    <phoneticPr fontId="2"/>
  </si>
  <si>
    <t>第 (</t>
    <rPh sb="0" eb="1">
      <t>ダイ</t>
    </rPh>
    <phoneticPr fontId="2"/>
  </si>
  <si>
    <t>）第（</t>
    <rPh sb="1" eb="2">
      <t>ダイ</t>
    </rPh>
    <phoneticPr fontId="2"/>
  </si>
  <si>
    <t>　　第（</t>
    <rPh sb="2" eb="3">
      <t>ダイ</t>
    </rPh>
    <phoneticPr fontId="2"/>
  </si>
  <si>
    <t>建設業許可番号</t>
    <phoneticPr fontId="2"/>
  </si>
  <si>
    <t>許可</t>
    <rPh sb="0" eb="2">
      <t>キョカ</t>
    </rPh>
    <phoneticPr fontId="2"/>
  </si>
  <si>
    <t xml:space="preserve"> 登録番号</t>
  </si>
  <si>
    <t xml:space="preserve"> 登録番号</t>
    <rPh sb="1" eb="3">
      <t>トウロク</t>
    </rPh>
    <rPh sb="3" eb="5">
      <t>バンゴウ</t>
    </rPh>
    <phoneticPr fontId="2"/>
  </si>
  <si>
    <t>交付時</t>
    <rPh sb="0" eb="3">
      <t>コウフジ</t>
    </rPh>
    <phoneticPr fontId="2"/>
  </si>
  <si>
    <t>（単位：千円）</t>
    <rPh sb="4" eb="5">
      <t>セン</t>
    </rPh>
    <phoneticPr fontId="2"/>
  </si>
  <si>
    <t>（単位：千円）</t>
    <phoneticPr fontId="2"/>
  </si>
  <si>
    <t>複数棟申請の場合に提出</t>
    <rPh sb="0" eb="2">
      <t>フクスウ</t>
    </rPh>
    <rPh sb="2" eb="3">
      <t>トウ</t>
    </rPh>
    <rPh sb="6" eb="8">
      <t>バアイ</t>
    </rPh>
    <rPh sb="9" eb="11">
      <t>テイシュツ</t>
    </rPh>
    <phoneticPr fontId="2"/>
  </si>
  <si>
    <t>◇エネルギー使用量の計測等に係る補助対象事業費の内訳</t>
    <phoneticPr fontId="2"/>
  </si>
  <si>
    <t>４．設備費（計測機器費）</t>
    <phoneticPr fontId="2"/>
  </si>
  <si>
    <t>５．設置工事費（機器設置費等）</t>
    <phoneticPr fontId="2"/>
  </si>
  <si>
    <t>◇省エネ改修における建設工事等に係る事業費の内訳</t>
    <rPh sb="18" eb="21">
      <t>ジギョウヒ</t>
    </rPh>
    <phoneticPr fontId="2"/>
  </si>
  <si>
    <t xml:space="preserve">小計　ａ’ </t>
    <rPh sb="0" eb="2">
      <t>ショウケイ</t>
    </rPh>
    <phoneticPr fontId="2"/>
  </si>
  <si>
    <t xml:space="preserve">小計　ａ   </t>
    <rPh sb="0" eb="2">
      <t>ショウケイ</t>
    </rPh>
    <phoneticPr fontId="2"/>
  </si>
  <si>
    <t xml:space="preserve">小計　ｂ </t>
    <rPh sb="0" eb="2">
      <t>ショウケイ</t>
    </rPh>
    <phoneticPr fontId="2"/>
  </si>
  <si>
    <t xml:space="preserve">省エネ改修における建設工事等に係る補助対象事業費   　合計　ｄ’＝ａ’＋ｂ＋ｃ </t>
    <rPh sb="0" eb="1">
      <t>ショウ</t>
    </rPh>
    <rPh sb="3" eb="5">
      <t>カイシュウ</t>
    </rPh>
    <rPh sb="9" eb="11">
      <t>ケンセツ</t>
    </rPh>
    <rPh sb="11" eb="13">
      <t>コウジ</t>
    </rPh>
    <rPh sb="13" eb="14">
      <t>トウ</t>
    </rPh>
    <rPh sb="15" eb="16">
      <t>カカ</t>
    </rPh>
    <rPh sb="17" eb="19">
      <t>ホジョ</t>
    </rPh>
    <rPh sb="19" eb="21">
      <t>タイショウ</t>
    </rPh>
    <rPh sb="21" eb="23">
      <t>ジギョウ</t>
    </rPh>
    <rPh sb="23" eb="24">
      <t>ヒ</t>
    </rPh>
    <phoneticPr fontId="2"/>
  </si>
  <si>
    <t xml:space="preserve">エネルギー使用量の計測等に係る事業費　　　　　　　　　合計　③＝①＋② </t>
    <rPh sb="15" eb="18">
      <t>ジギョウヒ</t>
    </rPh>
    <rPh sb="27" eb="29">
      <t>ゴウケイ</t>
    </rPh>
    <phoneticPr fontId="2"/>
  </si>
  <si>
    <t xml:space="preserve">小計　① </t>
    <rPh sb="0" eb="2">
      <t>ショウケイ</t>
    </rPh>
    <phoneticPr fontId="2"/>
  </si>
  <si>
    <t xml:space="preserve">小計　② </t>
    <rPh sb="0" eb="2">
      <t>ショウケイ</t>
    </rPh>
    <phoneticPr fontId="2"/>
  </si>
  <si>
    <t xml:space="preserve">小計　ｃ </t>
    <rPh sb="0" eb="2">
      <t>ショウケイ</t>
    </rPh>
    <phoneticPr fontId="2"/>
  </si>
  <si>
    <t xml:space="preserve">省エネ改修における建設工事等に係る事業費　　　     合計　ｄ＝ａ ＋ｂ＋c </t>
    <rPh sb="0" eb="1">
      <t>ショウ</t>
    </rPh>
    <rPh sb="3" eb="5">
      <t>カイシュウ</t>
    </rPh>
    <rPh sb="9" eb="11">
      <t>ケンセツ</t>
    </rPh>
    <rPh sb="11" eb="13">
      <t>コウジ</t>
    </rPh>
    <rPh sb="13" eb="14">
      <t>トウ</t>
    </rPh>
    <rPh sb="15" eb="16">
      <t>カカ</t>
    </rPh>
    <rPh sb="17" eb="20">
      <t>ジギョウヒ</t>
    </rPh>
    <phoneticPr fontId="2"/>
  </si>
  <si>
    <t>令和 　年 　月　 日　</t>
    <rPh sb="0" eb="2">
      <t>レイワ</t>
    </rPh>
    <rPh sb="4" eb="5">
      <t>トシ</t>
    </rPh>
    <rPh sb="7" eb="8">
      <t>ツキ</t>
    </rPh>
    <rPh sb="10" eb="11">
      <t>ヒ</t>
    </rPh>
    <phoneticPr fontId="2"/>
  </si>
  <si>
    <t>（フリガナ）　　</t>
    <phoneticPr fontId="2"/>
  </si>
  <si>
    <t>フリガナ　　</t>
    <phoneticPr fontId="2"/>
  </si>
  <si>
    <t>［事務代行者 ／ 事務連絡先]　</t>
    <rPh sb="3" eb="5">
      <t>ダイコウ</t>
    </rPh>
    <rPh sb="5" eb="6">
      <t>シャ</t>
    </rPh>
    <rPh sb="9" eb="13">
      <t>ジムレンラク</t>
    </rPh>
    <rPh sb="13" eb="14">
      <t>サキ</t>
    </rPh>
    <phoneticPr fontId="2"/>
  </si>
  <si>
    <t>◇提出書類の確認事項チェックシート</t>
    <rPh sb="1" eb="3">
      <t>テイシュツ</t>
    </rPh>
    <rPh sb="3" eb="5">
      <t>ショルイ</t>
    </rPh>
    <rPh sb="6" eb="8">
      <t>カクニン</t>
    </rPh>
    <rPh sb="8" eb="10">
      <t>ジコウ</t>
    </rPh>
    <phoneticPr fontId="2"/>
  </si>
  <si>
    <t>◇事業の要件チェックシート</t>
    <rPh sb="1" eb="3">
      <t>ジギョウ</t>
    </rPh>
    <rPh sb="4" eb="6">
      <t>ヨウケン</t>
    </rPh>
    <phoneticPr fontId="2"/>
  </si>
  <si>
    <t>［代表提案者（問い合わせ窓口）］</t>
    <rPh sb="1" eb="6">
      <t>ダイヒョウテイアンシャ</t>
    </rPh>
    <rPh sb="7" eb="8">
      <t>ト</t>
    </rPh>
    <rPh sb="9" eb="10">
      <t>ア</t>
    </rPh>
    <rPh sb="12" eb="14">
      <t>マドグチ</t>
    </rPh>
    <phoneticPr fontId="2"/>
  </si>
  <si>
    <t>担当者名</t>
    <rPh sb="0" eb="2">
      <t>タントウ</t>
    </rPh>
    <rPh sb="2" eb="3">
      <t>シャ</t>
    </rPh>
    <rPh sb="3" eb="4">
      <t>メイ</t>
    </rPh>
    <phoneticPr fontId="2"/>
  </si>
  <si>
    <t>提案者と建築主（建物所有者）が別の場合、ESCO事業者・リース事業者等が補助金受領事業者の場合等に提出</t>
    <rPh sb="0" eb="3">
      <t>テイアンシャ</t>
    </rPh>
    <rPh sb="4" eb="7">
      <t>ケンチクヌシ</t>
    </rPh>
    <rPh sb="8" eb="10">
      <t>タテモノ</t>
    </rPh>
    <rPh sb="10" eb="13">
      <t>ショユウシャ</t>
    </rPh>
    <rPh sb="15" eb="16">
      <t>ベツ</t>
    </rPh>
    <rPh sb="17" eb="19">
      <t>バアイ</t>
    </rPh>
    <rPh sb="24" eb="27">
      <t>ジギョウシャ</t>
    </rPh>
    <rPh sb="31" eb="34">
      <t>ジギョウシャ</t>
    </rPh>
    <rPh sb="34" eb="35">
      <t>トウ</t>
    </rPh>
    <rPh sb="36" eb="39">
      <t>ホジョキン</t>
    </rPh>
    <rPh sb="39" eb="41">
      <t>ジュリョウ</t>
    </rPh>
    <rPh sb="41" eb="44">
      <t>ジギョウシャ</t>
    </rPh>
    <rPh sb="45" eb="47">
      <t>バアイ</t>
    </rPh>
    <rPh sb="47" eb="48">
      <t>トウ</t>
    </rPh>
    <rPh sb="49" eb="51">
      <t>テイシュツ</t>
    </rPh>
    <phoneticPr fontId="2"/>
  </si>
  <si>
    <r>
      <t>申請建物の最終の検査済証（または建築確認台帳の記載事項証明書 等）　（</t>
    </r>
    <r>
      <rPr>
        <b/>
        <sz val="8.5"/>
        <rFont val="ＭＳ Ｐゴシック"/>
        <family val="3"/>
        <charset val="128"/>
      </rPr>
      <t>※</t>
    </r>
    <r>
      <rPr>
        <sz val="8.5"/>
        <rFont val="ＭＳ Ｐゴシック"/>
        <family val="3"/>
        <charset val="128"/>
      </rPr>
      <t>）</t>
    </r>
    <rPh sb="0" eb="2">
      <t>シンセイ</t>
    </rPh>
    <rPh sb="2" eb="4">
      <t>タテモノ</t>
    </rPh>
    <rPh sb="5" eb="7">
      <t>サイシュウ</t>
    </rPh>
    <rPh sb="8" eb="12">
      <t>ケンサスミショウ</t>
    </rPh>
    <rPh sb="31" eb="32">
      <t>トウ</t>
    </rPh>
    <phoneticPr fontId="2"/>
  </si>
  <si>
    <r>
      <t>耐震性を証明する書類　（</t>
    </r>
    <r>
      <rPr>
        <b/>
        <sz val="8.5"/>
        <rFont val="ＭＳ Ｐゴシック"/>
        <family val="3"/>
        <charset val="128"/>
      </rPr>
      <t>※</t>
    </r>
    <r>
      <rPr>
        <sz val="8.5"/>
        <rFont val="ＭＳ Ｐゴシック"/>
        <family val="3"/>
        <charset val="128"/>
      </rPr>
      <t>）</t>
    </r>
    <rPh sb="0" eb="3">
      <t>タイシンセイ</t>
    </rPh>
    <phoneticPr fontId="2"/>
  </si>
  <si>
    <t>平成28年４月１日時点で現に存するもの　:　基準エネルギー消費量の１．１倍 以下</t>
    <rPh sb="38" eb="40">
      <t>イカ</t>
    </rPh>
    <phoneticPr fontId="2"/>
  </si>
  <si>
    <t>上記以外　：　基準エネルギー消費量の１．０倍 以下</t>
    <rPh sb="0" eb="2">
      <t>ジョウキ</t>
    </rPh>
    <rPh sb="2" eb="4">
      <t>イガイ</t>
    </rPh>
    <rPh sb="23" eb="25">
      <t>イカ</t>
    </rPh>
    <phoneticPr fontId="2"/>
  </si>
  <si>
    <t>換気</t>
    <rPh sb="0" eb="2">
      <t>カンキ</t>
    </rPh>
    <phoneticPr fontId="2"/>
  </si>
  <si>
    <t>項目毎の小計を入力し、備考欄に見積書の該当ページ数を入力してください</t>
    <rPh sb="0" eb="2">
      <t>コウモク</t>
    </rPh>
    <rPh sb="2" eb="3">
      <t>マイ</t>
    </rPh>
    <rPh sb="4" eb="6">
      <t>ショウケイ</t>
    </rPh>
    <rPh sb="7" eb="9">
      <t>ニュウリョク</t>
    </rPh>
    <rPh sb="11" eb="14">
      <t>ビコウラン</t>
    </rPh>
    <rPh sb="15" eb="18">
      <t>ミツモリショ</t>
    </rPh>
    <rPh sb="19" eb="21">
      <t>ガイトウ</t>
    </rPh>
    <rPh sb="24" eb="25">
      <t>スウ</t>
    </rPh>
    <rPh sb="26" eb="28">
      <t>ニュウリョク</t>
    </rPh>
    <phoneticPr fontId="2"/>
  </si>
  <si>
    <t>←採択通知書の補助限度額を入力してください</t>
    <rPh sb="1" eb="6">
      <t>サイタクツウチショ</t>
    </rPh>
    <rPh sb="7" eb="12">
      <t>ホジョゲンドガク</t>
    </rPh>
    <rPh sb="13" eb="15">
      <t>ニュウリョク</t>
    </rPh>
    <phoneticPr fontId="2"/>
  </si>
  <si>
    <t>適合性の評価</t>
    <phoneticPr fontId="2"/>
  </si>
  <si>
    <t>　(※)その他を選択した場合は（　　）に具体な内容を記入してください。</t>
    <phoneticPr fontId="2"/>
  </si>
  <si>
    <t xml:space="preserve"> ７．バリアフリー改修工事に係る事業費　合計</t>
    <rPh sb="9" eb="11">
      <t>カイシュウ</t>
    </rPh>
    <rPh sb="11" eb="13">
      <t>コウジ</t>
    </rPh>
    <rPh sb="14" eb="15">
      <t>カカ</t>
    </rPh>
    <rPh sb="16" eb="18">
      <t>ジギョウ</t>
    </rPh>
    <rPh sb="18" eb="19">
      <t>ヒ</t>
    </rPh>
    <rPh sb="20" eb="22">
      <t>ゴウケイ</t>
    </rPh>
    <phoneticPr fontId="2"/>
  </si>
  <si>
    <t>←概要が確認できる検査済証を添付してください</t>
    <rPh sb="1" eb="3">
      <t>ガイヨウ</t>
    </rPh>
    <rPh sb="4" eb="6">
      <t>カクニン</t>
    </rPh>
    <rPh sb="9" eb="13">
      <t>ケンサスミショウ</t>
    </rPh>
    <rPh sb="14" eb="16">
      <t>テンプ</t>
    </rPh>
    <phoneticPr fontId="2"/>
  </si>
  <si>
    <t>４．採択されたバリアフリー改修の補助対象となる改修箇所と仕様 (※1)</t>
    <phoneticPr fontId="2"/>
  </si>
  <si>
    <t>設備電力合計　　</t>
    <rPh sb="2" eb="3">
      <t>デン</t>
    </rPh>
    <phoneticPr fontId="2"/>
  </si>
  <si>
    <t>改修割合（設備電力比による場合）　　</t>
    <rPh sb="7" eb="8">
      <t>デン</t>
    </rPh>
    <phoneticPr fontId="2"/>
  </si>
  <si>
    <t>分類別省エネ率　　</t>
    <rPh sb="0" eb="2">
      <t>ブンルイ</t>
    </rPh>
    <rPh sb="2" eb="3">
      <t>ベツ</t>
    </rPh>
    <rPh sb="3" eb="4">
      <t>ショウ</t>
    </rPh>
    <rPh sb="6" eb="7">
      <t>リツ</t>
    </rPh>
    <phoneticPr fontId="2"/>
  </si>
  <si>
    <t>建物全体の分類別省エネ率　　</t>
    <rPh sb="0" eb="2">
      <t>タテモノ</t>
    </rPh>
    <rPh sb="2" eb="4">
      <t>ゼンタイ</t>
    </rPh>
    <rPh sb="5" eb="7">
      <t>ブンルイ</t>
    </rPh>
    <rPh sb="7" eb="8">
      <t>ベツ</t>
    </rPh>
    <rPh sb="8" eb="9">
      <t>ショウ</t>
    </rPh>
    <rPh sb="11" eb="12">
      <t>リツ</t>
    </rPh>
    <phoneticPr fontId="2"/>
  </si>
  <si>
    <t>設備能力合計　　</t>
    <phoneticPr fontId="2"/>
  </si>
  <si>
    <t>改修割合（設備能力比による場合）　　</t>
    <phoneticPr fontId="2"/>
  </si>
  <si>
    <t>設備電力合計　　</t>
    <rPh sb="2" eb="4">
      <t>デンリョク</t>
    </rPh>
    <phoneticPr fontId="2"/>
  </si>
  <si>
    <t>提案内容への適合確認書（実績報告）</t>
    <rPh sb="12" eb="16">
      <t>ジッセキホウコク</t>
    </rPh>
    <phoneticPr fontId="2"/>
  </si>
  <si>
    <t>建築士による提案内容への適合確認書（実績報告）</t>
    <rPh sb="18" eb="22">
      <t>ジッセキホウコク</t>
    </rPh>
    <phoneticPr fontId="2"/>
  </si>
  <si>
    <t>建築士による耐震性の基準への適合確認書（実績報告）</t>
    <rPh sb="20" eb="24">
      <t>ジッセキホウコク</t>
    </rPh>
    <phoneticPr fontId="2"/>
  </si>
  <si>
    <t>工事費（１）</t>
    <rPh sb="0" eb="3">
      <t>コウジヒ</t>
    </rPh>
    <phoneticPr fontId="2"/>
  </si>
  <si>
    <t>採択額（補助限度額）</t>
    <rPh sb="0" eb="3">
      <t>サイタクガク</t>
    </rPh>
    <rPh sb="4" eb="6">
      <t>ホジョ</t>
    </rPh>
    <rPh sb="6" eb="8">
      <t>ゲンド</t>
    </rPh>
    <rPh sb="8" eb="9">
      <t>ガク</t>
    </rPh>
    <phoneticPr fontId="2"/>
  </si>
  <si>
    <t>エネルギー計測機器</t>
    <rPh sb="5" eb="7">
      <t>ケイソク</t>
    </rPh>
    <rPh sb="7" eb="9">
      <t>キキ</t>
    </rPh>
    <phoneticPr fontId="2"/>
  </si>
  <si>
    <t>計測機器設置工事</t>
    <rPh sb="0" eb="2">
      <t>ケイソク</t>
    </rPh>
    <rPh sb="2" eb="4">
      <t>キキ</t>
    </rPh>
    <rPh sb="4" eb="6">
      <t>セッチ</t>
    </rPh>
    <rPh sb="6" eb="8">
      <t>コウジ</t>
    </rPh>
    <phoneticPr fontId="2"/>
  </si>
  <si>
    <t>Ⓐ</t>
    <phoneticPr fontId="2"/>
  </si>
  <si>
    <t>Ⓑ</t>
    <phoneticPr fontId="2"/>
  </si>
  <si>
    <t>別紙１（Ａ)　補助対象事業費</t>
    <rPh sb="0" eb="2">
      <t>ベッシ</t>
    </rPh>
    <rPh sb="7" eb="11">
      <t>ホジョタイショウ</t>
    </rPh>
    <rPh sb="11" eb="14">
      <t>ジギョウヒ</t>
    </rPh>
    <phoneticPr fontId="2"/>
  </si>
  <si>
    <t>別紙１（Ｂ)　補助対象事業費</t>
    <rPh sb="0" eb="2">
      <t>ベッシ</t>
    </rPh>
    <phoneticPr fontId="2"/>
  </si>
  <si>
    <t>別紙１（Ｅ)　補助対象事業費</t>
    <rPh sb="0" eb="2">
      <t>ベッシ</t>
    </rPh>
    <phoneticPr fontId="2"/>
  </si>
  <si>
    <t>Ⓑ</t>
  </si>
  <si>
    <t xml:space="preserve"> ニ＝ト＋ナ</t>
    <phoneticPr fontId="2"/>
  </si>
  <si>
    <t>（１） 省エネ改修における建設工事等</t>
    <rPh sb="4" eb="5">
      <t>ショウ</t>
    </rPh>
    <rPh sb="7" eb="9">
      <t>カイシュウ</t>
    </rPh>
    <rPh sb="13" eb="15">
      <t>ケンセツ</t>
    </rPh>
    <rPh sb="15" eb="17">
      <t>コウジ</t>
    </rPh>
    <rPh sb="17" eb="18">
      <t>トウ</t>
    </rPh>
    <phoneticPr fontId="2"/>
  </si>
  <si>
    <t>（２） エネルギー使用量の計測等</t>
    <rPh sb="9" eb="11">
      <t>シヨウ</t>
    </rPh>
    <rPh sb="11" eb="12">
      <t>リョウ</t>
    </rPh>
    <rPh sb="13" eb="15">
      <t>ケイソク</t>
    </rPh>
    <rPh sb="15" eb="16">
      <t>トウ</t>
    </rPh>
    <phoneticPr fontId="2"/>
  </si>
  <si>
    <t>（４） バリアフリー改修工事</t>
    <rPh sb="10" eb="14">
      <t>カイシュウコウジ</t>
    </rPh>
    <phoneticPr fontId="2"/>
  </si>
  <si>
    <t>（２） バリアフリー改修工事に係る補助額</t>
    <rPh sb="10" eb="12">
      <t>カイシュウ</t>
    </rPh>
    <rPh sb="12" eb="14">
      <t>コウジ</t>
    </rPh>
    <rPh sb="15" eb="16">
      <t>カカ</t>
    </rPh>
    <rPh sb="17" eb="19">
      <t>ホジョ</t>
    </rPh>
    <rPh sb="19" eb="20">
      <t>ガク</t>
    </rPh>
    <phoneticPr fontId="2"/>
  </si>
  <si>
    <t>（２） バリアフリー改修工事に係る補助金の額</t>
    <rPh sb="10" eb="12">
      <t>カイシュウ</t>
    </rPh>
    <rPh sb="12" eb="14">
      <t>コウジ</t>
    </rPh>
    <rPh sb="15" eb="16">
      <t>カカ</t>
    </rPh>
    <rPh sb="17" eb="19">
      <t>ホジョ</t>
    </rPh>
    <rPh sb="19" eb="20">
      <t>キン</t>
    </rPh>
    <rPh sb="21" eb="22">
      <t>ガク</t>
    </rPh>
    <phoneticPr fontId="2"/>
  </si>
  <si>
    <t>（３） 補助申請額</t>
    <rPh sb="4" eb="6">
      <t>ホジョ</t>
    </rPh>
    <rPh sb="6" eb="9">
      <t>シンセイガク</t>
    </rPh>
    <phoneticPr fontId="2"/>
  </si>
  <si>
    <t>◆バリアフリー改修工事の工事内容および事業費の内訳</t>
    <rPh sb="7" eb="9">
      <t>カイシュウ</t>
    </rPh>
    <rPh sb="9" eb="11">
      <t>コウジ</t>
    </rPh>
    <rPh sb="12" eb="14">
      <t>コウジ</t>
    </rPh>
    <rPh sb="14" eb="16">
      <t>ナイヨウ</t>
    </rPh>
    <rPh sb="19" eb="21">
      <t>ジギョウ</t>
    </rPh>
    <rPh sb="21" eb="22">
      <t>ヒ</t>
    </rPh>
    <rPh sb="23" eb="25">
      <t>ウチワケ</t>
    </rPh>
    <phoneticPr fontId="2"/>
  </si>
  <si>
    <t>※ バリアフリー改修工事に係る費用は、採択時の金額を超えて申請する事はできません。</t>
    <rPh sb="8" eb="10">
      <t>カイシュウ</t>
    </rPh>
    <rPh sb="10" eb="12">
      <t>コウジ</t>
    </rPh>
    <rPh sb="13" eb="14">
      <t>カカ</t>
    </rPh>
    <rPh sb="15" eb="17">
      <t>ヒヨウ</t>
    </rPh>
    <rPh sb="19" eb="22">
      <t>サイタクジ</t>
    </rPh>
    <rPh sb="23" eb="25">
      <t>キンガク</t>
    </rPh>
    <rPh sb="26" eb="27">
      <t>コ</t>
    </rPh>
    <rPh sb="29" eb="31">
      <t>シンセイ</t>
    </rPh>
    <rPh sb="33" eb="34">
      <t>コト</t>
    </rPh>
    <phoneticPr fontId="2"/>
  </si>
  <si>
    <t>工事費（２）</t>
    <rPh sb="0" eb="3">
      <t>コウジヒ</t>
    </rPh>
    <phoneticPr fontId="2"/>
  </si>
  <si>
    <t>設備費（１）</t>
    <rPh sb="0" eb="3">
      <t>セツビヒ</t>
    </rPh>
    <phoneticPr fontId="2"/>
  </si>
  <si>
    <t>設備費（２）</t>
    <rPh sb="0" eb="3">
      <t>セツビヒ</t>
    </rPh>
    <phoneticPr fontId="2"/>
  </si>
  <si>
    <t>国費</t>
    <rPh sb="0" eb="2">
      <t>コクヒ</t>
    </rPh>
    <phoneticPr fontId="2"/>
  </si>
  <si>
    <t>国費外</t>
    <rPh sb="0" eb="3">
      <t>コクヒガイ</t>
    </rPh>
    <phoneticPr fontId="2"/>
  </si>
  <si>
    <t>補助対象建築物等における他の補助金の申請(予定含む)の有無（該当するものを「■」）</t>
    <rPh sb="21" eb="23">
      <t>ヨテイ</t>
    </rPh>
    <rPh sb="23" eb="24">
      <t>フク</t>
    </rPh>
    <rPh sb="30" eb="32">
      <t>ガイトウ</t>
    </rPh>
    <phoneticPr fontId="2"/>
  </si>
  <si>
    <t>交付変更承認申請の場合には、前回申請で記載した内容を上段（　）内に記載すること。</t>
    <phoneticPr fontId="2"/>
  </si>
  <si>
    <t>改修後の　「建築物省エネ法」　に基づく省エネルギー性能に関する基準　（該当するものを■で選択）</t>
    <rPh sb="16" eb="17">
      <t>モト</t>
    </rPh>
    <rPh sb="35" eb="37">
      <t>ガイトウ</t>
    </rPh>
    <rPh sb="44" eb="46">
      <t>センタク</t>
    </rPh>
    <phoneticPr fontId="2"/>
  </si>
  <si>
    <t>不適</t>
    <rPh sb="0" eb="2">
      <t>フテキ</t>
    </rPh>
    <phoneticPr fontId="2"/>
  </si>
  <si>
    <t xml:space="preserve"> 適</t>
    <rPh sb="1" eb="2">
      <t>テキ</t>
    </rPh>
    <phoneticPr fontId="2"/>
  </si>
  <si>
    <t>適合性の評価は、どちらか該当する方を■で選択すること。</t>
    <phoneticPr fontId="2"/>
  </si>
  <si>
    <t>*小数点第２位以下を切り捨てて小数点第１位まで記載すること</t>
    <phoneticPr fontId="2"/>
  </si>
  <si>
    <r>
      <t>建物全体のエネルギー消費量に対する改修割合(％) （③＝①×②÷100）
(小数点第１位まで記載)</t>
    </r>
    <r>
      <rPr>
        <b/>
        <vertAlign val="superscript"/>
        <sz val="9"/>
        <rFont val="ＭＳ Ｐゴシック"/>
        <family val="3"/>
        <charset val="128"/>
      </rPr>
      <t>*</t>
    </r>
    <rPh sb="0" eb="2">
      <t>タテモノ</t>
    </rPh>
    <rPh sb="2" eb="4">
      <t>ゼンタイ</t>
    </rPh>
    <rPh sb="10" eb="12">
      <t>ショウヒ</t>
    </rPh>
    <rPh sb="12" eb="13">
      <t>リョウ</t>
    </rPh>
    <rPh sb="14" eb="15">
      <t>タイ</t>
    </rPh>
    <rPh sb="17" eb="19">
      <t>カイシュウ</t>
    </rPh>
    <rPh sb="19" eb="21">
      <t>ワリアイ</t>
    </rPh>
    <phoneticPr fontId="2"/>
  </si>
  <si>
    <t>　（□の部分は該当するものを■で選択してください）</t>
    <phoneticPr fontId="2"/>
  </si>
  <si>
    <r>
      <t xml:space="preserve">省エネ量
</t>
    </r>
    <r>
      <rPr>
        <sz val="8"/>
        <rFont val="ＭＳ Ｐゴシック"/>
        <family val="3"/>
        <charset val="128"/>
      </rPr>
      <t>(小数点第１位まで記載)</t>
    </r>
    <r>
      <rPr>
        <b/>
        <sz val="8"/>
        <rFont val="ＭＳ Ｐゴシック"/>
        <family val="3"/>
        <charset val="128"/>
      </rPr>
      <t>＊</t>
    </r>
    <rPh sb="0" eb="1">
      <t>ショウ</t>
    </rPh>
    <rPh sb="3" eb="4">
      <t>リョウ</t>
    </rPh>
    <phoneticPr fontId="2"/>
  </si>
  <si>
    <t>＊小数点第２位以下を切り捨てて小数点第１位まで記載すること</t>
    <phoneticPr fontId="2"/>
  </si>
  <si>
    <t xml:space="preserve"> 注）表中の項目に該当しないものは、その他の欄を使用し、根拠を別添資料に記載してください。</t>
    <rPh sb="1" eb="2">
      <t>チュウ</t>
    </rPh>
    <rPh sb="3" eb="5">
      <t>ヒョウチュウ</t>
    </rPh>
    <rPh sb="6" eb="8">
      <t>コウモク</t>
    </rPh>
    <rPh sb="9" eb="11">
      <t>ガイトウ</t>
    </rPh>
    <rPh sb="20" eb="21">
      <t>タ</t>
    </rPh>
    <rPh sb="22" eb="23">
      <t>ラン</t>
    </rPh>
    <rPh sb="24" eb="26">
      <t>シヨウ</t>
    </rPh>
    <rPh sb="28" eb="30">
      <t>コンキョ</t>
    </rPh>
    <rPh sb="31" eb="33">
      <t>ベッテン</t>
    </rPh>
    <rPh sb="33" eb="35">
      <t>シリョウ</t>
    </rPh>
    <rPh sb="36" eb="38">
      <t>キサイ</t>
    </rPh>
    <phoneticPr fontId="2"/>
  </si>
  <si>
    <t>（１）躯体改修工事　</t>
    <rPh sb="3" eb="5">
      <t>クタイ</t>
    </rPh>
    <rPh sb="5" eb="7">
      <t>カイシュウ</t>
    </rPh>
    <rPh sb="7" eb="9">
      <t>コウジ</t>
    </rPh>
    <phoneticPr fontId="2"/>
  </si>
  <si>
    <t>※「項目別の改修割合」の欄は参考様式１－１の１．（２）③の値を記載してください。</t>
    <phoneticPr fontId="2"/>
  </si>
  <si>
    <t>□の部分は該当するものを■で選択してください。</t>
    <phoneticPr fontId="2"/>
  </si>
  <si>
    <r>
      <t>建物全体省エネ率(％)(①×②×③÷10000)(小数点第１位まで記載)</t>
    </r>
    <r>
      <rPr>
        <b/>
        <vertAlign val="superscript"/>
        <sz val="7"/>
        <rFont val="ＭＳ Ｐゴシック"/>
        <family val="3"/>
        <charset val="128"/>
      </rPr>
      <t>＊</t>
    </r>
    <rPh sb="0" eb="2">
      <t>タテモノ</t>
    </rPh>
    <rPh sb="2" eb="4">
      <t>ゼンタイ</t>
    </rPh>
    <rPh sb="4" eb="5">
      <t>ショウ</t>
    </rPh>
    <rPh sb="7" eb="8">
      <t>リツ</t>
    </rPh>
    <phoneticPr fontId="2"/>
  </si>
  <si>
    <t>開口部</t>
    <rPh sb="0" eb="3">
      <t>カイコウブ</t>
    </rPh>
    <phoneticPr fontId="2"/>
  </si>
  <si>
    <t>金額
（単位：千円）</t>
    <phoneticPr fontId="2"/>
  </si>
  <si>
    <t>１棟目／計１棟</t>
    <rPh sb="1" eb="2">
      <t>トウ</t>
    </rPh>
    <rPh sb="2" eb="3">
      <t>メ</t>
    </rPh>
    <rPh sb="4" eb="5">
      <t>ケイ</t>
    </rPh>
    <rPh sb="6" eb="7">
      <t>トウ</t>
    </rPh>
    <phoneticPr fontId="2"/>
  </si>
  <si>
    <t>断熱</t>
    <rPh sb="0" eb="2">
      <t>ダンネツ</t>
    </rPh>
    <phoneticPr fontId="2"/>
  </si>
  <si>
    <t>補助対象事業費内訳（標準単価方式の場合は様式２－４のみ）</t>
    <phoneticPr fontId="2"/>
  </si>
  <si>
    <t>所管名：</t>
    <rPh sb="0" eb="3">
      <t>ショカンメイ</t>
    </rPh>
    <phoneticPr fontId="2"/>
  </si>
  <si>
    <t>事業名：</t>
    <rPh sb="0" eb="2">
      <t>ジギョウ</t>
    </rPh>
    <rPh sb="2" eb="3">
      <t>メイ</t>
    </rPh>
    <phoneticPr fontId="2"/>
  </si>
  <si>
    <t>※交付申請時は下段のみ記載</t>
    <phoneticPr fontId="2"/>
  </si>
  <si>
    <t>補助対象事業費には他の補助金を受けるものを含めることはできない。</t>
    <phoneticPr fontId="2"/>
  </si>
  <si>
    <t>千円</t>
    <rPh sb="0" eb="2">
      <t>センエン</t>
    </rPh>
    <phoneticPr fontId="2"/>
  </si>
  <si>
    <t>設計変更がある場合の設計図面（平面図、立面図など）、改修部分、計測の</t>
    <rPh sb="31" eb="33">
      <t>ケイソク</t>
    </rPh>
    <phoneticPr fontId="2"/>
  </si>
  <si>
    <t>範囲が明確で計測機器の設置が分かる書類等</t>
    <phoneticPr fontId="2"/>
  </si>
  <si>
    <t>令和○○年○○月～令和○○年○○月</t>
    <rPh sb="0" eb="2">
      <t>レイワ</t>
    </rPh>
    <phoneticPr fontId="2"/>
  </si>
  <si>
    <t>実績時</t>
    <rPh sb="0" eb="2">
      <t>ジッセキ</t>
    </rPh>
    <rPh sb="2" eb="3">
      <t>ジ</t>
    </rPh>
    <phoneticPr fontId="2"/>
  </si>
  <si>
    <t>別添7-1で選択した証明書類の写し</t>
    <rPh sb="0" eb="2">
      <t>ベッテン</t>
    </rPh>
    <rPh sb="6" eb="8">
      <t>センタク</t>
    </rPh>
    <rPh sb="10" eb="14">
      <t>ショウメイショルイ</t>
    </rPh>
    <rPh sb="15" eb="16">
      <t>ウツ</t>
    </rPh>
    <phoneticPr fontId="2"/>
  </si>
  <si>
    <t>（任意様式２）</t>
    <phoneticPr fontId="2"/>
  </si>
  <si>
    <t>補助対象事業費の積算内訳が記載されている見積書等</t>
    <rPh sb="0" eb="4">
      <t>ホジョタイショウ</t>
    </rPh>
    <rPh sb="4" eb="7">
      <t>ジギョウヒ</t>
    </rPh>
    <rPh sb="8" eb="10">
      <t>セキサン</t>
    </rPh>
    <rPh sb="10" eb="12">
      <t>ウチワケ</t>
    </rPh>
    <rPh sb="13" eb="15">
      <t>キサイ</t>
    </rPh>
    <rPh sb="20" eb="23">
      <t>ミツモリショ</t>
    </rPh>
    <rPh sb="23" eb="24">
      <t>トウ</t>
    </rPh>
    <phoneticPr fontId="2"/>
  </si>
  <si>
    <t>任意様式２</t>
    <phoneticPr fontId="2"/>
  </si>
  <si>
    <t>補助対象事業費の積算内訳が記載されている見積書等</t>
    <phoneticPr fontId="2"/>
  </si>
  <si>
    <t>設計図面（配置図、建物求積図、平面図、立面図など）、改修部分、計測の範囲が明確で計測機器の設置が分かる書類等</t>
    <rPh sb="15" eb="18">
      <t>ヘイメンズ</t>
    </rPh>
    <rPh sb="19" eb="22">
      <t>リツメンズ</t>
    </rPh>
    <rPh sb="40" eb="42">
      <t>ケイソク</t>
    </rPh>
    <rPh sb="42" eb="44">
      <t>キキ</t>
    </rPh>
    <phoneticPr fontId="2"/>
  </si>
  <si>
    <t>補助対象事業費の積算内訳が記載されている見積書等（事業費及び補助対象事業費の総額、補助対象事業費の内訳がわかる資料）</t>
    <rPh sb="0" eb="2">
      <t>ホジョ</t>
    </rPh>
    <rPh sb="2" eb="4">
      <t>タイショウ</t>
    </rPh>
    <rPh sb="4" eb="6">
      <t>ジギョウ</t>
    </rPh>
    <rPh sb="6" eb="7">
      <t>ヒ</t>
    </rPh>
    <rPh sb="8" eb="10">
      <t>セキサン</t>
    </rPh>
    <rPh sb="10" eb="12">
      <t>ウチワケ</t>
    </rPh>
    <rPh sb="13" eb="15">
      <t>キサイ</t>
    </rPh>
    <rPh sb="20" eb="23">
      <t>ミツモリショ</t>
    </rPh>
    <rPh sb="23" eb="24">
      <t>トウ</t>
    </rPh>
    <rPh sb="25" eb="27">
      <t>ジギョウ</t>
    </rPh>
    <rPh sb="27" eb="28">
      <t>ヒ</t>
    </rPh>
    <rPh sb="28" eb="29">
      <t>オヨ</t>
    </rPh>
    <rPh sb="30" eb="32">
      <t>ホジョ</t>
    </rPh>
    <rPh sb="32" eb="34">
      <t>タイショウ</t>
    </rPh>
    <rPh sb="34" eb="36">
      <t>ジギョウ</t>
    </rPh>
    <rPh sb="36" eb="37">
      <t>ヒ</t>
    </rPh>
    <rPh sb="38" eb="40">
      <t>ソウガク</t>
    </rPh>
    <rPh sb="41" eb="43">
      <t>ホジョ</t>
    </rPh>
    <rPh sb="43" eb="45">
      <t>タイショウ</t>
    </rPh>
    <rPh sb="45" eb="47">
      <t>ジギョウ</t>
    </rPh>
    <rPh sb="47" eb="48">
      <t>ヒ</t>
    </rPh>
    <rPh sb="49" eb="51">
      <t>ウチワケ</t>
    </rPh>
    <rPh sb="55" eb="57">
      <t>シリョウ</t>
    </rPh>
    <phoneticPr fontId="2"/>
  </si>
  <si>
    <t>原本写し</t>
    <rPh sb="0" eb="3">
      <t>ゲンポンウツ</t>
    </rPh>
    <phoneticPr fontId="2"/>
  </si>
  <si>
    <t>補助対象事業費の積算内訳が記載されている見積書等（事業費及び補助対象事業費の総額、補助対象事業費の内訳がわかる資料）</t>
    <phoneticPr fontId="2"/>
  </si>
  <si>
    <t>バリアフリー改修有の場合は 参考様式2-3、標準単価方式の場合は 参考様式2-4 を提出</t>
    <rPh sb="14" eb="16">
      <t>サンコウ</t>
    </rPh>
    <rPh sb="16" eb="18">
      <t>ヨウシキ</t>
    </rPh>
    <rPh sb="33" eb="35">
      <t>サンコウ</t>
    </rPh>
    <rPh sb="42" eb="44">
      <t>テイシュツ</t>
    </rPh>
    <phoneticPr fontId="2"/>
  </si>
  <si>
    <t>補助申請額</t>
    <rPh sb="0" eb="2">
      <t>ホジョ</t>
    </rPh>
    <rPh sb="2" eb="5">
      <t>シンセイガク</t>
    </rPh>
    <phoneticPr fontId="2"/>
  </si>
  <si>
    <t>別紙１（A）　補助金申請額</t>
    <rPh sb="0" eb="2">
      <t>ベッシ</t>
    </rPh>
    <phoneticPr fontId="2"/>
  </si>
  <si>
    <t>（項目別）</t>
    <rPh sb="1" eb="3">
      <t>コウモク</t>
    </rPh>
    <rPh sb="3" eb="4">
      <t>ベツ</t>
    </rPh>
    <phoneticPr fontId="2"/>
  </si>
  <si>
    <t>別紙１（B）　補助金申請額</t>
    <rPh sb="0" eb="2">
      <t>ベッシ</t>
    </rPh>
    <phoneticPr fontId="2"/>
  </si>
  <si>
    <t>別紙１（E）　補助金申請額</t>
    <rPh sb="0" eb="2">
      <t>ベッシ</t>
    </rPh>
    <phoneticPr fontId="2"/>
  </si>
  <si>
    <t xml:space="preserve"> セ</t>
    <phoneticPr fontId="2"/>
  </si>
  <si>
    <t xml:space="preserve"> テ＝セ＋ツ</t>
    <phoneticPr fontId="2"/>
  </si>
  <si>
    <t xml:space="preserve"> ケ＝９．</t>
    <phoneticPr fontId="2"/>
  </si>
  <si>
    <t>バリアフリー改修工事</t>
    <phoneticPr fontId="2"/>
  </si>
  <si>
    <t xml:space="preserve"> ク</t>
    <phoneticPr fontId="2"/>
  </si>
  <si>
    <t xml:space="preserve"> ケ＝ ９．</t>
    <phoneticPr fontId="2"/>
  </si>
  <si>
    <t xml:space="preserve"> ケ＝ ９．</t>
    <phoneticPr fontId="2"/>
  </si>
  <si>
    <t xml:space="preserve"> Σケ</t>
    <phoneticPr fontId="2"/>
  </si>
  <si>
    <t>採択額（補助限度額）</t>
    <phoneticPr fontId="2"/>
  </si>
  <si>
    <t xml:space="preserve"> ツ＝セ×２．２％以内 (切り捨て)</t>
    <rPh sb="13" eb="14">
      <t>キ</t>
    </rPh>
    <rPh sb="15" eb="16">
      <t>ス</t>
    </rPh>
    <phoneticPr fontId="2"/>
  </si>
  <si>
    <t xml:space="preserve">  ト：チ、または５０百万円のいずれか低い額</t>
    <rPh sb="11" eb="12">
      <t>ヒャク</t>
    </rPh>
    <rPh sb="12" eb="14">
      <t>マンエン</t>
    </rPh>
    <rPh sb="19" eb="20">
      <t>ヒク</t>
    </rPh>
    <rPh sb="21" eb="22">
      <t>ガク</t>
    </rPh>
    <phoneticPr fontId="2"/>
  </si>
  <si>
    <t xml:space="preserve"> ナ：テ、または２５百万円のいずれか低い額。
ただし、「ト」の金額以下であること</t>
    <rPh sb="10" eb="11">
      <t>ヒャク</t>
    </rPh>
    <rPh sb="11" eb="13">
      <t>マンエン</t>
    </rPh>
    <rPh sb="18" eb="19">
      <t>ヒク</t>
    </rPh>
    <rPh sb="20" eb="21">
      <t>ガク</t>
    </rPh>
    <rPh sb="31" eb="33">
      <t>キンガク</t>
    </rPh>
    <rPh sb="33" eb="35">
      <t>イカ</t>
    </rPh>
    <phoneticPr fontId="2"/>
  </si>
  <si>
    <t xml:space="preserve"> ソ： 「∑ト」、または５０百万円のいずれか低い額</t>
    <phoneticPr fontId="2"/>
  </si>
  <si>
    <t xml:space="preserve"> ネ：ソ＋ヌ</t>
    <phoneticPr fontId="2"/>
  </si>
  <si>
    <t xml:space="preserve"> 小計</t>
    <rPh sb="1" eb="3">
      <t>ショウケイ</t>
    </rPh>
    <phoneticPr fontId="2"/>
  </si>
  <si>
    <t>コ</t>
    <phoneticPr fontId="2"/>
  </si>
  <si>
    <t>サ</t>
    <phoneticPr fontId="2"/>
  </si>
  <si>
    <t>Σコ</t>
    <phoneticPr fontId="2"/>
  </si>
  <si>
    <t>Σサ</t>
    <phoneticPr fontId="2"/>
  </si>
  <si>
    <t>セ</t>
    <phoneticPr fontId="2"/>
  </si>
  <si>
    <t>Σセ</t>
    <phoneticPr fontId="2"/>
  </si>
  <si>
    <t>ト</t>
    <phoneticPr fontId="2"/>
  </si>
  <si>
    <t>ナ</t>
    <phoneticPr fontId="2"/>
  </si>
  <si>
    <t>項目の各記号を参照の上「参考様式２－１複数棟用（建物毎）」より転記してください。</t>
    <rPh sb="3" eb="4">
      <t>カク</t>
    </rPh>
    <rPh sb="4" eb="6">
      <t>キゴウ</t>
    </rPh>
    <rPh sb="7" eb="9">
      <t>サンショウ</t>
    </rPh>
    <rPh sb="10" eb="11">
      <t>ウエ</t>
    </rPh>
    <rPh sb="19" eb="23">
      <t>フクスウトウヨウ</t>
    </rPh>
    <rPh sb="24" eb="26">
      <t>タテモノ</t>
    </rPh>
    <rPh sb="26" eb="27">
      <t>ゴト</t>
    </rPh>
    <rPh sb="31" eb="33">
      <t>テンキ</t>
    </rPh>
    <phoneticPr fontId="2"/>
  </si>
  <si>
    <t xml:space="preserve"> ヌ：  「∑ナ」、または２５百万円のいずれか低い額。ただし、「ソ」の金額以下であること</t>
    <phoneticPr fontId="2"/>
  </si>
  <si>
    <t>□事務所</t>
  </si>
  <si>
    <t>日射調整フィルム</t>
    <rPh sb="0" eb="2">
      <t>ニッシャ</t>
    </rPh>
    <rPh sb="2" eb="4">
      <t>チョウセイ</t>
    </rPh>
    <phoneticPr fontId="2"/>
  </si>
  <si>
    <t>入力してください。</t>
    <rPh sb="0" eb="2">
      <t>ニュウリョク</t>
    </rPh>
    <phoneticPr fontId="2"/>
  </si>
  <si>
    <t>額の確定通知後に提出してください</t>
    <rPh sb="0" eb="1">
      <t>ガク</t>
    </rPh>
    <rPh sb="2" eb="4">
      <t>カクテイ</t>
    </rPh>
    <rPh sb="4" eb="6">
      <t>ツウチ</t>
    </rPh>
    <rPh sb="6" eb="7">
      <t>ゴ</t>
    </rPh>
    <rPh sb="8" eb="10">
      <t>テイシュツ</t>
    </rPh>
    <phoneticPr fontId="2"/>
  </si>
  <si>
    <t>交付決定額</t>
    <rPh sb="0" eb="2">
      <t>コウフ</t>
    </rPh>
    <rPh sb="2" eb="4">
      <t>ケッテイ</t>
    </rPh>
    <rPh sb="4" eb="5">
      <t>ガク</t>
    </rPh>
    <phoneticPr fontId="2"/>
  </si>
  <si>
    <t>代表提案者：</t>
    <rPh sb="0" eb="5">
      <t>ダイヒョウテイアンシャ</t>
    </rPh>
    <phoneticPr fontId="2"/>
  </si>
  <si>
    <t>補助対象外（未改修）</t>
    <rPh sb="0" eb="5">
      <t>ホジョタイショウガイ</t>
    </rPh>
    <rPh sb="6" eb="9">
      <t>ミカイシュウ</t>
    </rPh>
    <phoneticPr fontId="2"/>
  </si>
  <si>
    <t>補助対象（改修予定）</t>
    <rPh sb="0" eb="4">
      <t>ホジョタイショウ</t>
    </rPh>
    <rPh sb="5" eb="7">
      <t>カイシュウ</t>
    </rPh>
    <rPh sb="7" eb="9">
      <t>ヨテイ</t>
    </rPh>
    <phoneticPr fontId="2"/>
  </si>
  <si>
    <t>機器一覧表</t>
    <rPh sb="0" eb="5">
      <t>キキイチランヒョウ</t>
    </rPh>
    <phoneticPr fontId="2"/>
  </si>
  <si>
    <t>注6）</t>
    <rPh sb="0" eb="1">
      <t>チュウ</t>
    </rPh>
    <phoneticPr fontId="2"/>
  </si>
  <si>
    <t>同一部位に複数種類の改修を行う場合、二重計上しないようにしてください。</t>
    <rPh sb="0" eb="2">
      <t>ドウイツ</t>
    </rPh>
    <rPh sb="2" eb="4">
      <t>ブイ</t>
    </rPh>
    <rPh sb="5" eb="9">
      <t>フクスウシュルイ</t>
    </rPh>
    <rPh sb="10" eb="12">
      <t>カイシュウ</t>
    </rPh>
    <rPh sb="13" eb="14">
      <t>オコナ</t>
    </rPh>
    <rPh sb="15" eb="17">
      <t>バアイ</t>
    </rPh>
    <rPh sb="18" eb="20">
      <t>ニジュウ</t>
    </rPh>
    <rPh sb="20" eb="22">
      <t>ケイジョウ</t>
    </rPh>
    <phoneticPr fontId="2"/>
  </si>
  <si>
    <t>遮熱塗料の塗装</t>
    <rPh sb="0" eb="2">
      <t>シャネツ</t>
    </rPh>
    <rPh sb="2" eb="4">
      <t>トリョウ</t>
    </rPh>
    <rPh sb="5" eb="7">
      <t>トソウ</t>
    </rPh>
    <phoneticPr fontId="2"/>
  </si>
  <si>
    <t>b.屋根・外壁断熱小計</t>
    <rPh sb="2" eb="4">
      <t>ヤネ</t>
    </rPh>
    <rPh sb="5" eb="7">
      <t>ガイヘキ</t>
    </rPh>
    <rPh sb="7" eb="9">
      <t>ダンネツ</t>
    </rPh>
    <rPh sb="9" eb="11">
      <t>ショウケイ</t>
    </rPh>
    <phoneticPr fontId="2"/>
  </si>
  <si>
    <t>d.日射遮蔽</t>
    <rPh sb="2" eb="4">
      <t>ニッシャ</t>
    </rPh>
    <rPh sb="4" eb="6">
      <t>シャヘイ</t>
    </rPh>
    <phoneticPr fontId="2"/>
  </si>
  <si>
    <t>e.その他（　　　　　　　　　　　）</t>
    <rPh sb="4" eb="5">
      <t>タ</t>
    </rPh>
    <phoneticPr fontId="2"/>
  </si>
  <si>
    <t>合計[Ａ] （a.+b.+c.+d.+e.）</t>
    <phoneticPr fontId="2"/>
  </si>
  <si>
    <t>断熱性能の強化</t>
    <rPh sb="0" eb="4">
      <t>ダンネツセイノウ</t>
    </rPh>
    <rPh sb="5" eb="7">
      <t>キョウカ</t>
    </rPh>
    <phoneticPr fontId="2"/>
  </si>
  <si>
    <t>参考様式２－３[交付]</t>
    <phoneticPr fontId="2"/>
  </si>
  <si>
    <t>参考様式２－１(集計表)[交付]</t>
    <rPh sb="8" eb="10">
      <t>シュウケイ</t>
    </rPh>
    <rPh sb="10" eb="11">
      <t>ヒョウ</t>
    </rPh>
    <phoneticPr fontId="2"/>
  </si>
  <si>
    <t>参考様式２－１(建物毎)[交付]</t>
    <rPh sb="8" eb="10">
      <t>タテモノ</t>
    </rPh>
    <rPh sb="10" eb="11">
      <t>ゴト</t>
    </rPh>
    <phoneticPr fontId="2"/>
  </si>
  <si>
    <t>参考様式２－２[交付]</t>
    <phoneticPr fontId="2"/>
  </si>
  <si>
    <t>参考様式
２－１～２－４[実績]</t>
    <rPh sb="0" eb="2">
      <t>サンコウ</t>
    </rPh>
    <rPh sb="13" eb="15">
      <t>ジッセキ</t>
    </rPh>
    <phoneticPr fontId="2"/>
  </si>
  <si>
    <t>機器一覧表や図面に記載の型番、数量と整合しているかを確認
改修外の項目には、 「補助対象外」 と追記（手書き可）</t>
    <rPh sb="0" eb="2">
      <t>キキ</t>
    </rPh>
    <rPh sb="2" eb="4">
      <t>イチラン</t>
    </rPh>
    <rPh sb="4" eb="5">
      <t>ヒョウ</t>
    </rPh>
    <rPh sb="6" eb="8">
      <t>ズメン</t>
    </rPh>
    <rPh sb="9" eb="11">
      <t>キサイ</t>
    </rPh>
    <rPh sb="12" eb="14">
      <t>カタバン</t>
    </rPh>
    <rPh sb="15" eb="17">
      <t>スウリョウ</t>
    </rPh>
    <rPh sb="18" eb="20">
      <t>セイゴウ</t>
    </rPh>
    <rPh sb="26" eb="28">
      <t>カクニン</t>
    </rPh>
    <rPh sb="29" eb="31">
      <t>カイシュウ</t>
    </rPh>
    <rPh sb="31" eb="32">
      <t>ガイ</t>
    </rPh>
    <rPh sb="33" eb="35">
      <t>コウモク</t>
    </rPh>
    <rPh sb="40" eb="42">
      <t>ホジョ</t>
    </rPh>
    <rPh sb="42" eb="44">
      <t>タイショウ</t>
    </rPh>
    <rPh sb="44" eb="45">
      <t>ガイ</t>
    </rPh>
    <rPh sb="48" eb="50">
      <t>ツイキ</t>
    </rPh>
    <rPh sb="51" eb="53">
      <t>テガ</t>
    </rPh>
    <rPh sb="54" eb="55">
      <t>カ</t>
    </rPh>
    <phoneticPr fontId="2"/>
  </si>
  <si>
    <t>改修前後を分け、型番・性能値をマーキングし、機器番号を明記
参考様式1-5との整合を確認のうえ提出すること</t>
    <rPh sb="8" eb="10">
      <t>カタバン</t>
    </rPh>
    <rPh sb="11" eb="13">
      <t>セイノウ</t>
    </rPh>
    <rPh sb="13" eb="14">
      <t>チ</t>
    </rPh>
    <rPh sb="22" eb="24">
      <t>キキ</t>
    </rPh>
    <rPh sb="24" eb="26">
      <t>バンゴウ</t>
    </rPh>
    <rPh sb="27" eb="29">
      <t>メイキ</t>
    </rPh>
    <rPh sb="30" eb="32">
      <t>サンコウ</t>
    </rPh>
    <rPh sb="32" eb="34">
      <t>ヨウシキ</t>
    </rPh>
    <rPh sb="39" eb="41">
      <t>セイゴウ</t>
    </rPh>
    <rPh sb="42" eb="44">
      <t>カクニン</t>
    </rPh>
    <rPh sb="47" eb="49">
      <t>テイシュツ</t>
    </rPh>
    <phoneticPr fontId="2"/>
  </si>
  <si>
    <t>改修設備の型番等をマーキング等で明示。図面にも設備型番等を記入</t>
    <rPh sb="0" eb="2">
      <t>カイシュウ</t>
    </rPh>
    <rPh sb="2" eb="4">
      <t>セツビ</t>
    </rPh>
    <rPh sb="5" eb="8">
      <t>カタバンナド</t>
    </rPh>
    <rPh sb="14" eb="15">
      <t>トウ</t>
    </rPh>
    <rPh sb="16" eb="18">
      <t>メイジ</t>
    </rPh>
    <rPh sb="19" eb="21">
      <t>ズメン</t>
    </rPh>
    <rPh sb="23" eb="25">
      <t>セツビ</t>
    </rPh>
    <rPh sb="25" eb="27">
      <t>カタバン</t>
    </rPh>
    <rPh sb="27" eb="28">
      <t>トウ</t>
    </rPh>
    <rPh sb="29" eb="31">
      <t>キニュウ</t>
    </rPh>
    <phoneticPr fontId="2"/>
  </si>
  <si>
    <t>　二者押印のうえ、写しを提出してください。</t>
    <rPh sb="1" eb="3">
      <t>ニシャ</t>
    </rPh>
    <rPh sb="3" eb="5">
      <t>オウイン</t>
    </rPh>
    <rPh sb="9" eb="10">
      <t>ウツ</t>
    </rPh>
    <rPh sb="12" eb="14">
      <t>テイシュツ</t>
    </rPh>
    <phoneticPr fontId="2"/>
  </si>
  <si>
    <t>一般社団法人　環境共生まちづくり協会</t>
    <phoneticPr fontId="2"/>
  </si>
  <si>
    <t>日射調整フィルム、遮熱塗料に関する資料　等</t>
    <rPh sb="0" eb="2">
      <t>ニッシャ</t>
    </rPh>
    <rPh sb="2" eb="4">
      <t>チョウセイ</t>
    </rPh>
    <rPh sb="9" eb="11">
      <t>シャネツ</t>
    </rPh>
    <rPh sb="11" eb="13">
      <t>トリョウ</t>
    </rPh>
    <phoneticPr fontId="2"/>
  </si>
  <si>
    <t>作成要領　「交付申請書作成にあたっての留意点」及び「設計図書作成上の注意点」を参照</t>
    <rPh sb="0" eb="2">
      <t>サクセイ</t>
    </rPh>
    <rPh sb="2" eb="4">
      <t>ヨウリョウ</t>
    </rPh>
    <rPh sb="6" eb="8">
      <t>コウフ</t>
    </rPh>
    <rPh sb="8" eb="11">
      <t>シンセイショ</t>
    </rPh>
    <rPh sb="11" eb="13">
      <t>サクセイ</t>
    </rPh>
    <rPh sb="19" eb="22">
      <t>リュウイテン</t>
    </rPh>
    <rPh sb="23" eb="24">
      <t>オヨ</t>
    </rPh>
    <rPh sb="26" eb="28">
      <t>セッケイ</t>
    </rPh>
    <rPh sb="28" eb="30">
      <t>トショ</t>
    </rPh>
    <rPh sb="30" eb="32">
      <t>サクセイ</t>
    </rPh>
    <rPh sb="32" eb="33">
      <t>ジョウ</t>
    </rPh>
    <rPh sb="34" eb="37">
      <t>チュウイテン</t>
    </rPh>
    <rPh sb="39" eb="41">
      <t>サンショウ</t>
    </rPh>
    <phoneticPr fontId="2"/>
  </si>
  <si>
    <t>法人</t>
  </si>
  <si>
    <t>←交付決定通知番号を記入（額の確定通知番号ではありません）</t>
    <rPh sb="1" eb="5">
      <t>コウフケッテイ</t>
    </rPh>
    <rPh sb="5" eb="7">
      <t>ツウチ</t>
    </rPh>
    <rPh sb="7" eb="9">
      <t>バンゴウ</t>
    </rPh>
    <rPh sb="10" eb="12">
      <t>キニュウ</t>
    </rPh>
    <rPh sb="13" eb="14">
      <t>ガク</t>
    </rPh>
    <rPh sb="15" eb="17">
      <t>カクテイ</t>
    </rPh>
    <rPh sb="17" eb="19">
      <t>ツウチ</t>
    </rPh>
    <rPh sb="19" eb="21">
      <t>バンゴウ</t>
    </rPh>
    <phoneticPr fontId="2"/>
  </si>
  <si>
    <t>連絡先　１
　　代表提案者（問い合わせ窓口）　と同じ</t>
    <rPh sb="0" eb="3">
      <t>レンラクサキ</t>
    </rPh>
    <phoneticPr fontId="2"/>
  </si>
  <si>
    <t>連絡先　２
　　代表提案者（問い合わせ窓口）　と同じ</t>
    <rPh sb="0" eb="3">
      <t>レンラクサキ</t>
    </rPh>
    <phoneticPr fontId="2"/>
  </si>
  <si>
    <t>（フリガナ）　</t>
    <phoneticPr fontId="2"/>
  </si>
  <si>
    <t>躯体（外皮）の省エネ改修を行う</t>
    <phoneticPr fontId="2"/>
  </si>
  <si>
    <t>改修前と比較して２０％以上の省エネ効果が見込まれる改修工事を実施</t>
    <phoneticPr fontId="2"/>
  </si>
  <si>
    <t>改修前と比較して１５％以上の省エネ効果が見込まれる改修工事を実施
 （躯体（外皮）の改修面積割合が20％超）</t>
    <phoneticPr fontId="2"/>
  </si>
  <si>
    <t>躯体（外皮）の省エネ改修は行わない
 （高機能換気設備を設置し、換気経路の確保等の躯体（外皮）改修を行う）</t>
    <rPh sb="20" eb="23">
      <t>コウキノウ</t>
    </rPh>
    <rPh sb="23" eb="25">
      <t>カンキ</t>
    </rPh>
    <rPh sb="25" eb="27">
      <t>セツビ</t>
    </rPh>
    <rPh sb="28" eb="30">
      <t>セッチ</t>
    </rPh>
    <rPh sb="50" eb="51">
      <t>オコナ</t>
    </rPh>
    <phoneticPr fontId="2"/>
  </si>
  <si>
    <t>エネルギー使用量の実態を把握する計測を行い、継続的なエネルギー管理、省エネルギー活動に取り組む。
改修後のエネルギー使用量については、2年間の期間について月別のエネルギー使用量を報告する。</t>
    <rPh sb="49" eb="52">
      <t>カイシュウゴ</t>
    </rPh>
    <rPh sb="58" eb="61">
      <t>シヨウリョウ</t>
    </rPh>
    <rPh sb="68" eb="70">
      <t>ネンカン</t>
    </rPh>
    <rPh sb="71" eb="73">
      <t>キカン</t>
    </rPh>
    <rPh sb="77" eb="79">
      <t>ツキベツ</t>
    </rPh>
    <rPh sb="85" eb="88">
      <t>シヨウリョウ</t>
    </rPh>
    <rPh sb="89" eb="91">
      <t>ホウコク</t>
    </rPh>
    <phoneticPr fontId="2"/>
  </si>
  <si>
    <t>事業完了後のアンケート調査票の提出や、事例集等への情報提供に協力する</t>
    <phoneticPr fontId="2"/>
  </si>
  <si>
    <t>高機能換気設備を設置　（設置する当該階単位においてエネルギー消費量が改修前と比較して
２０％以上の省エネ効果が見込 まれる改修工事を実施）</t>
    <rPh sb="8" eb="10">
      <t>セッチ</t>
    </rPh>
    <rPh sb="12" eb="14">
      <t>セッチ</t>
    </rPh>
    <phoneticPr fontId="2"/>
  </si>
  <si>
    <t>躯体（外皮）の省エネ改修について　（該当するものを■で選択）</t>
    <phoneticPr fontId="2"/>
  </si>
  <si>
    <t>建物全体におけるエネルギー消費量の改修前と比較した省エネ効果　　（該当するものを■で選択）</t>
    <phoneticPr fontId="2"/>
  </si>
  <si>
    <t>BELS等第三者機関の省エネルギー性能に関する評価結果　等</t>
    <rPh sb="4" eb="5">
      <t>トウ</t>
    </rPh>
    <rPh sb="5" eb="6">
      <t>ダイ</t>
    </rPh>
    <rPh sb="6" eb="8">
      <t>サンシャ</t>
    </rPh>
    <rPh sb="8" eb="10">
      <t>キカン</t>
    </rPh>
    <rPh sb="11" eb="12">
      <t>ショウ</t>
    </rPh>
    <rPh sb="17" eb="19">
      <t>セイノウ</t>
    </rPh>
    <rPh sb="20" eb="21">
      <t>カン</t>
    </rPh>
    <rPh sb="23" eb="25">
      <t>ヒョウカ</t>
    </rPh>
    <rPh sb="25" eb="27">
      <t>ケッカ</t>
    </rPh>
    <rPh sb="28" eb="29">
      <t>トウ</t>
    </rPh>
    <phoneticPr fontId="2"/>
  </si>
  <si>
    <t>請負契約書または注文書・注文請書 等</t>
    <rPh sb="14" eb="16">
      <t>ウケショ</t>
    </rPh>
    <phoneticPr fontId="2"/>
  </si>
  <si>
    <t>収入印紙を貼った公式文書の写しを提出。</t>
    <phoneticPr fontId="2"/>
  </si>
  <si>
    <t>注６）</t>
    <rPh sb="0" eb="1">
      <t>チュウ</t>
    </rPh>
    <phoneticPr fontId="2"/>
  </si>
  <si>
    <t>c.屋根・外壁断熱（遮熱塗料）</t>
    <phoneticPr fontId="2"/>
  </si>
  <si>
    <t>注7）</t>
    <phoneticPr fontId="2"/>
  </si>
  <si>
    <t>注9）</t>
    <rPh sb="0" eb="1">
      <t>チュウ</t>
    </rPh>
    <phoneticPr fontId="2"/>
  </si>
  <si>
    <t>交付申請額の算出方法及び事業経費の配分</t>
    <rPh sb="0" eb="2">
      <t>コウフ</t>
    </rPh>
    <rPh sb="2" eb="4">
      <t>シンセイ</t>
    </rPh>
    <rPh sb="4" eb="5">
      <t>ガク</t>
    </rPh>
    <rPh sb="6" eb="8">
      <t>サンシュツ</t>
    </rPh>
    <rPh sb="8" eb="10">
      <t>ホウホウ</t>
    </rPh>
    <rPh sb="10" eb="11">
      <t>オヨ</t>
    </rPh>
    <rPh sb="12" eb="14">
      <t>ジギョウ</t>
    </rPh>
    <rPh sb="14" eb="16">
      <t>ケイヒ</t>
    </rPh>
    <rPh sb="17" eb="19">
      <t>ハイブン</t>
    </rPh>
    <phoneticPr fontId="2"/>
  </si>
  <si>
    <t>(単位：千円)</t>
    <rPh sb="4" eb="5">
      <t>セン</t>
    </rPh>
    <phoneticPr fontId="2"/>
  </si>
  <si>
    <t>事 業 区 分</t>
  </si>
  <si>
    <t>事業費</t>
  </si>
  <si>
    <t>補助対象外事業費</t>
    <rPh sb="4" eb="5">
      <t>ガイ</t>
    </rPh>
    <phoneticPr fontId="2"/>
  </si>
  <si>
    <t>補助金申請額</t>
    <rPh sb="3" eb="5">
      <t>シンセイ</t>
    </rPh>
    <phoneticPr fontId="2"/>
  </si>
  <si>
    <t>(a）</t>
    <phoneticPr fontId="2"/>
  </si>
  <si>
    <t>(b）</t>
    <phoneticPr fontId="2"/>
  </si>
  <si>
    <t>(c）＝（a）-（b）</t>
    <phoneticPr fontId="2"/>
  </si>
  <si>
    <t>(</t>
  </si>
  <si>
    <t>)</t>
  </si>
  <si>
    <t>省エネ改修工事費（Ａ）</t>
    <phoneticPr fontId="2"/>
  </si>
  <si>
    <t>エネルギー使用量の
計測等に係る事業費（Ｂ）</t>
    <phoneticPr fontId="2"/>
  </si>
  <si>
    <t>内訳</t>
    <rPh sb="0" eb="1">
      <t>ウチ</t>
    </rPh>
    <rPh sb="1" eb="2">
      <t>ワケ</t>
    </rPh>
    <phoneticPr fontId="2"/>
  </si>
  <si>
    <t>(c）×補助率</t>
    <rPh sb="4" eb="7">
      <t>ホジョリツ</t>
    </rPh>
    <phoneticPr fontId="2"/>
  </si>
  <si>
    <t>　「あり」の場合は他の補助を受ける内容を具体的に記載した資料を添付すること。</t>
    <rPh sb="6" eb="8">
      <t>バアイ</t>
    </rPh>
    <rPh sb="9" eb="10">
      <t>タ</t>
    </rPh>
    <rPh sb="11" eb="13">
      <t>ホジョ</t>
    </rPh>
    <rPh sb="14" eb="15">
      <t>ウ</t>
    </rPh>
    <rPh sb="17" eb="19">
      <t>ナイヨウ</t>
    </rPh>
    <rPh sb="20" eb="22">
      <t>グタイ</t>
    </rPh>
    <rPh sb="22" eb="23">
      <t>テキ</t>
    </rPh>
    <rPh sb="24" eb="26">
      <t>キサイ</t>
    </rPh>
    <rPh sb="28" eb="30">
      <t>シリョウ</t>
    </rPh>
    <rPh sb="31" eb="33">
      <t>テンプ</t>
    </rPh>
    <phoneticPr fontId="2"/>
  </si>
  <si>
    <t>採択額</t>
    <rPh sb="0" eb="2">
      <t>サイタク</t>
    </rPh>
    <rPh sb="2" eb="3">
      <t>ガク</t>
    </rPh>
    <phoneticPr fontId="2"/>
  </si>
  <si>
    <t>交付申請（または交付変更承認申請）に基づく交付決定額を上段（　）内に記載すること。</t>
    <phoneticPr fontId="2"/>
  </si>
  <si>
    <t>補助対象事業費には他の補助金を受けるものを含めることはできません。</t>
    <phoneticPr fontId="2"/>
  </si>
  <si>
    <t>補助金申請額合計は交付決定額以内の金額で千円未満を切り捨てて記入して下さい。</t>
    <phoneticPr fontId="2"/>
  </si>
  <si>
    <t>事業費</t>
    <rPh sb="0" eb="3">
      <t>ジギョウヒ</t>
    </rPh>
    <phoneticPr fontId="2"/>
  </si>
  <si>
    <t>補助金精算額</t>
    <rPh sb="0" eb="3">
      <t>ホジョキン</t>
    </rPh>
    <rPh sb="3" eb="6">
      <t>セイサンガク</t>
    </rPh>
    <phoneticPr fontId="2"/>
  </si>
  <si>
    <t>科　目　別　決　算　内　訳</t>
    <rPh sb="0" eb="1">
      <t>カ</t>
    </rPh>
    <rPh sb="2" eb="3">
      <t>メ</t>
    </rPh>
    <rPh sb="4" eb="5">
      <t>ベツ</t>
    </rPh>
    <rPh sb="6" eb="7">
      <t>ケッ</t>
    </rPh>
    <rPh sb="8" eb="9">
      <t>サン</t>
    </rPh>
    <rPh sb="10" eb="11">
      <t>ウチ</t>
    </rPh>
    <rPh sb="12" eb="13">
      <t>ワケ</t>
    </rPh>
    <phoneticPr fontId="2"/>
  </si>
  <si>
    <t>３．バリアフリー改修に係る工事費　※1</t>
    <rPh sb="8" eb="10">
      <t>カイシュウ</t>
    </rPh>
    <rPh sb="11" eb="12">
      <t>カカ</t>
    </rPh>
    <rPh sb="13" eb="16">
      <t>コウジヒ</t>
    </rPh>
    <phoneticPr fontId="2"/>
  </si>
  <si>
    <t>←基本情報シートに入力した代表提案者の住所が転記されます</t>
    <rPh sb="9" eb="11">
      <t>ニュウリョク</t>
    </rPh>
    <rPh sb="13" eb="15">
      <t>ダイヒョウ</t>
    </rPh>
    <rPh sb="15" eb="18">
      <t>テイアンシャ</t>
    </rPh>
    <rPh sb="19" eb="21">
      <t>ジュウショ</t>
    </rPh>
    <rPh sb="22" eb="24">
      <t>テンキ</t>
    </rPh>
    <phoneticPr fontId="2"/>
  </si>
  <si>
    <t>←基本情報シートの入力内容が転記されます</t>
    <rPh sb="9" eb="11">
      <t>ニュウリョク</t>
    </rPh>
    <rPh sb="11" eb="13">
      <t>ナイヨウ</t>
    </rPh>
    <rPh sb="14" eb="16">
      <t>テンキ</t>
    </rPh>
    <phoneticPr fontId="2"/>
  </si>
  <si>
    <r>
      <t>ハ）  その他耐震性を有する</t>
    </r>
    <r>
      <rPr>
        <b/>
        <sz val="9"/>
        <color theme="1"/>
        <rFont val="ＭＳ 明朝"/>
        <family val="1"/>
        <charset val="128"/>
      </rPr>
      <t>(※)</t>
    </r>
    <r>
      <rPr>
        <sz val="11"/>
        <color theme="1"/>
        <rFont val="ＭＳ 明朝"/>
        <family val="1"/>
        <charset val="128"/>
      </rPr>
      <t>ことを証明する書類（耐震診断の結果等）</t>
    </r>
    <phoneticPr fontId="2"/>
  </si>
  <si>
    <r>
      <t>　申請する建築物が耐震性を有する</t>
    </r>
    <r>
      <rPr>
        <b/>
        <sz val="9"/>
        <color theme="1"/>
        <rFont val="ＭＳ 明朝"/>
        <family val="1"/>
        <charset val="128"/>
      </rPr>
      <t>(※)</t>
    </r>
    <r>
      <rPr>
        <sz val="11"/>
        <color theme="1"/>
        <rFont val="ＭＳ 明朝"/>
        <family val="1"/>
        <charset val="128"/>
      </rPr>
      <t>ことの証明として、以下を添付します。
（</t>
    </r>
    <r>
      <rPr>
        <sz val="10"/>
        <color theme="1"/>
        <rFont val="ＭＳ 明朝"/>
        <family val="1"/>
        <charset val="128"/>
      </rPr>
      <t>該当する項目の□を■としてチェック）</t>
    </r>
    <rPh sb="28" eb="30">
      <t>イカ</t>
    </rPh>
    <rPh sb="31" eb="33">
      <t>テンプ</t>
    </rPh>
    <rPh sb="39" eb="41">
      <t>ガイトウ</t>
    </rPh>
    <rPh sb="43" eb="45">
      <t>コウモク</t>
    </rPh>
    <phoneticPr fontId="2"/>
  </si>
  <si>
    <t>※原則、新耐震基準（昭和56年6月1日に施行された建築基準法施行令第3章および第5章の4に規定する基準をいう。）に適合、又は、耐震改修促進法に基づく「地震に対する安全上耐震関係規定に準ずるものとして国土交通大臣が定める基準」（平成18年国土交通省告示185号）に適合しているものを表す。</t>
    <phoneticPr fontId="2"/>
  </si>
  <si>
    <t>有</t>
  </si>
  <si>
    <t>（１）で「有」を選択した場合、次の内容を記載すること。</t>
    <rPh sb="15" eb="16">
      <t>ツギ</t>
    </rPh>
    <rPh sb="17" eb="19">
      <t>ナイヨウ</t>
    </rPh>
    <rPh sb="20" eb="22">
      <t>キサイ</t>
    </rPh>
    <phoneticPr fontId="2"/>
  </si>
  <si>
    <t>変更内容及び理由</t>
    <rPh sb="0" eb="2">
      <t>ヘンコウ</t>
    </rPh>
    <rPh sb="2" eb="4">
      <t>ナイヨウ</t>
    </rPh>
    <rPh sb="4" eb="5">
      <t>オヨ</t>
    </rPh>
    <rPh sb="6" eb="8">
      <t>リユウ</t>
    </rPh>
    <phoneticPr fontId="2"/>
  </si>
  <si>
    <t>イ）　表示登記がなされた日付が昭和58年4月1日以降である登記事項証明書</t>
    <rPh sb="3" eb="5">
      <t>ヒョウジ</t>
    </rPh>
    <phoneticPr fontId="2"/>
  </si>
  <si>
    <t>バリアフリー改修に係る
工事費（Ｄ）</t>
    <phoneticPr fontId="2"/>
  </si>
  <si>
    <t>附帯事務費（Ｅ)
((Ｄ)×2.2%以内)</t>
    <phoneticPr fontId="2"/>
  </si>
  <si>
    <t>事業費計
（Ｆ）＝（Ａ+Ｂ+Ｄ）</t>
    <phoneticPr fontId="2"/>
  </si>
  <si>
    <t>附帯事務費（Ｃ)
((A＋B)×2.2%以内)</t>
    <phoneticPr fontId="2"/>
  </si>
  <si>
    <t>附帯事務費計
（Ｇ）＝（Ｃ+Ｅ）</t>
    <phoneticPr fontId="2"/>
  </si>
  <si>
    <t>補助金申請額合計
（Ｈ）＝（Ｆ+Ｇ）</t>
    <rPh sb="0" eb="3">
      <t>ホジョキン</t>
    </rPh>
    <rPh sb="3" eb="5">
      <t>シンセイ</t>
    </rPh>
    <rPh sb="6" eb="8">
      <t>ゴウケイ</t>
    </rPh>
    <phoneticPr fontId="2"/>
  </si>
  <si>
    <t>交付決定額（Ｉ）</t>
    <rPh sb="0" eb="5">
      <t>コウフケッテイガク</t>
    </rPh>
    <phoneticPr fontId="2"/>
  </si>
  <si>
    <t>変動増減（Ｈ-Ｉ）</t>
    <rPh sb="0" eb="2">
      <t>ヘンドウ</t>
    </rPh>
    <rPh sb="2" eb="4">
      <t>ゾウゲン</t>
    </rPh>
    <phoneticPr fontId="2"/>
  </si>
  <si>
    <t>（２）(１)の設計変更が、提案された省エネ性能(省エネ率)に関係するものであるかないか</t>
    <rPh sb="7" eb="9">
      <t>セッケイ</t>
    </rPh>
    <rPh sb="9" eb="11">
      <t>ヘンコウ</t>
    </rPh>
    <rPh sb="24" eb="25">
      <t>ショウ</t>
    </rPh>
    <rPh sb="27" eb="28">
      <t>リツ</t>
    </rPh>
    <phoneticPr fontId="2"/>
  </si>
  <si>
    <t>　　※建物全体の省エネ率または躯体(外皮)の改修面積割合に変更がある場合は、変更後の数値が確認できる計算書等を添付すること。</t>
    <phoneticPr fontId="2"/>
  </si>
  <si>
    <t>（２）（１）の変更内容が、提案された省エネ性能(省エネ率)に関係するものであるかないか</t>
    <rPh sb="24" eb="25">
      <t>ショウ</t>
    </rPh>
    <rPh sb="27" eb="28">
      <t>リツ</t>
    </rPh>
    <phoneticPr fontId="2"/>
  </si>
  <si>
    <t>（１）交付申請時からの省エネ改修工事における変更の有無</t>
    <phoneticPr fontId="2"/>
  </si>
  <si>
    <t>変更内容及び理由</t>
    <phoneticPr fontId="2"/>
  </si>
  <si>
    <t>　申請する建築物が耐震性を有する※ことの証明として、以下を提出します。</t>
    <phoneticPr fontId="2"/>
  </si>
  <si>
    <t>※原則、新耐震基準（昭和 56 年６月１日に施行された建築基準法施行令第３章および第５章の４に規定する基準をいう。）に適合、又は、耐震改修促進法に基づく「地震に対する安全上耐震関係規定に準ずるものとして国土交通大臣が定める基準」（平成 18 年国土交通省告示 185 号）に適合しているものを表す。</t>
    <phoneticPr fontId="2"/>
  </si>
  <si>
    <t>３．バリアフリー改修に係る工事費</t>
    <phoneticPr fontId="2"/>
  </si>
  <si>
    <t>採択通知書</t>
    <rPh sb="0" eb="2">
      <t>サイタク</t>
    </rPh>
    <rPh sb="2" eb="5">
      <t>ツウチショ</t>
    </rPh>
    <phoneticPr fontId="2"/>
  </si>
  <si>
    <t>国交省が発行した採択通知書の写し（全て）</t>
    <phoneticPr fontId="2"/>
  </si>
  <si>
    <t>任意書式</t>
    <rPh sb="0" eb="4">
      <t>ニンイショシキ</t>
    </rPh>
    <phoneticPr fontId="2"/>
  </si>
  <si>
    <t>省エネ改修工事と併せて耐震改修工事を行い、完了実績報告時に耐震性を有することを証明する書類（耐震診断の結果等）を提出する場合</t>
    <rPh sb="0" eb="1">
      <t>ショウ</t>
    </rPh>
    <rPh sb="3" eb="5">
      <t>カイシュウ</t>
    </rPh>
    <rPh sb="5" eb="7">
      <t>コウジ</t>
    </rPh>
    <rPh sb="8" eb="9">
      <t>アワ</t>
    </rPh>
    <rPh sb="11" eb="13">
      <t>タイシン</t>
    </rPh>
    <rPh sb="13" eb="15">
      <t>カイシュウ</t>
    </rPh>
    <rPh sb="15" eb="17">
      <t>コウジ</t>
    </rPh>
    <rPh sb="18" eb="19">
      <t>オコナ</t>
    </rPh>
    <rPh sb="21" eb="23">
      <t>カンリョウ</t>
    </rPh>
    <rPh sb="23" eb="25">
      <t>ジッセキ</t>
    </rPh>
    <rPh sb="25" eb="28">
      <t>ホウコクジ</t>
    </rPh>
    <rPh sb="29" eb="32">
      <t>タイシンセイ</t>
    </rPh>
    <rPh sb="33" eb="34">
      <t>ユウ</t>
    </rPh>
    <rPh sb="39" eb="41">
      <t>ショウメイ</t>
    </rPh>
    <rPh sb="43" eb="45">
      <t>ショルイ</t>
    </rPh>
    <rPh sb="46" eb="50">
      <t>タイシンシンダン</t>
    </rPh>
    <rPh sb="51" eb="53">
      <t>ケッカ</t>
    </rPh>
    <rPh sb="53" eb="54">
      <t>トウ</t>
    </rPh>
    <rPh sb="56" eb="58">
      <t>テイシュツ</t>
    </rPh>
    <rPh sb="60" eb="62">
      <t>バアイ</t>
    </rPh>
    <phoneticPr fontId="2"/>
  </si>
  <si>
    <t>提案する建築物の全ての部分が耐震性を有する場合</t>
    <rPh sb="0" eb="2">
      <t>テイアン</t>
    </rPh>
    <rPh sb="4" eb="7">
      <t>ケンチクブツ</t>
    </rPh>
    <rPh sb="8" eb="9">
      <t>スベ</t>
    </rPh>
    <rPh sb="11" eb="13">
      <t>ブブン</t>
    </rPh>
    <rPh sb="14" eb="17">
      <t>タイシンセイ</t>
    </rPh>
    <rPh sb="18" eb="19">
      <t>ユウ</t>
    </rPh>
    <rPh sb="21" eb="23">
      <t>バアイ</t>
    </rPh>
    <phoneticPr fontId="2"/>
  </si>
  <si>
    <r>
      <t>提案事業が建築基準法上の確認不要の場合</t>
    </r>
    <r>
      <rPr>
        <sz val="8.5"/>
        <rFont val="ＭＳ Ｐゴシック"/>
        <family val="3"/>
        <charset val="128"/>
      </rPr>
      <t>に提出</t>
    </r>
    <rPh sb="0" eb="4">
      <t>テイアンジギョウ</t>
    </rPh>
    <rPh sb="5" eb="11">
      <t>ケンチクキジュンホウジョウ</t>
    </rPh>
    <rPh sb="12" eb="14">
      <t>カクニン</t>
    </rPh>
    <rPh sb="14" eb="16">
      <t>フヨウ</t>
    </rPh>
    <rPh sb="17" eb="19">
      <t>バアイ</t>
    </rPh>
    <rPh sb="20" eb="22">
      <t>テイシュツ</t>
    </rPh>
    <phoneticPr fontId="2"/>
  </si>
  <si>
    <r>
      <t>提案事業が、大規模の修繕・大規模の模様替え、用途変更 等により建築確認を要する場合</t>
    </r>
    <r>
      <rPr>
        <sz val="8.5"/>
        <rFont val="ＭＳ Ｐゴシック"/>
        <family val="3"/>
        <charset val="128"/>
      </rPr>
      <t>に提出</t>
    </r>
    <rPh sb="0" eb="2">
      <t>テイアン</t>
    </rPh>
    <rPh sb="2" eb="4">
      <t>ジギョウ</t>
    </rPh>
    <rPh sb="6" eb="9">
      <t>ダイキボ</t>
    </rPh>
    <rPh sb="10" eb="12">
      <t>シュウゼン</t>
    </rPh>
    <rPh sb="13" eb="16">
      <t>ダイキボ</t>
    </rPh>
    <rPh sb="17" eb="20">
      <t>モヨウガ</t>
    </rPh>
    <rPh sb="22" eb="26">
      <t>ヨウトヘンコウ</t>
    </rPh>
    <rPh sb="27" eb="28">
      <t>トウ</t>
    </rPh>
    <rPh sb="31" eb="33">
      <t>ケンチク</t>
    </rPh>
    <rPh sb="33" eb="35">
      <t>カクニン</t>
    </rPh>
    <rPh sb="36" eb="37">
      <t>ヨウ</t>
    </rPh>
    <rPh sb="39" eb="41">
      <t>バアイ</t>
    </rPh>
    <rPh sb="42" eb="44">
      <t>テイシュツ</t>
    </rPh>
    <phoneticPr fontId="2"/>
  </si>
  <si>
    <t>代表提案者以外の者が申請に係る事務を代理で行う場合に提出</t>
    <rPh sb="0" eb="2">
      <t>ダイヒョウ</t>
    </rPh>
    <rPh sb="2" eb="5">
      <t>テイアンシャ</t>
    </rPh>
    <rPh sb="5" eb="7">
      <t>イガイ</t>
    </rPh>
    <rPh sb="8" eb="9">
      <t>モノ</t>
    </rPh>
    <rPh sb="10" eb="12">
      <t>シンセイ</t>
    </rPh>
    <rPh sb="13" eb="14">
      <t>カカワ</t>
    </rPh>
    <rPh sb="15" eb="17">
      <t>ジム</t>
    </rPh>
    <rPh sb="18" eb="20">
      <t>ダイリ</t>
    </rPh>
    <rPh sb="21" eb="22">
      <t>オコナ</t>
    </rPh>
    <rPh sb="23" eb="25">
      <t>バアイ</t>
    </rPh>
    <rPh sb="26" eb="28">
      <t>テイシュツ</t>
    </rPh>
    <phoneticPr fontId="2"/>
  </si>
  <si>
    <t>■</t>
    <phoneticPr fontId="2"/>
  </si>
  <si>
    <t>交付決定後に変更があった場合は、見積書を基に変更前及び変更後の内訳を提出。</t>
    <rPh sb="6" eb="8">
      <t>ヘンコウ</t>
    </rPh>
    <rPh sb="16" eb="19">
      <t>ミツモリショ</t>
    </rPh>
    <phoneticPr fontId="2"/>
  </si>
  <si>
    <t>請負契約代金の支払済領収書または送金伝票等の写しを提出。</t>
    <rPh sb="16" eb="18">
      <t>ソウキン</t>
    </rPh>
    <rPh sb="18" eb="20">
      <t>デンピョウ</t>
    </rPh>
    <rPh sb="20" eb="21">
      <t>トウ</t>
    </rPh>
    <rPh sb="22" eb="23">
      <t>ウツ</t>
    </rPh>
    <rPh sb="25" eb="27">
      <t>テイシュツ</t>
    </rPh>
    <phoneticPr fontId="2"/>
  </si>
  <si>
    <r>
      <t xml:space="preserve">提案事業が建築確認を要する場合は完了検査済証の写しおよび建築士事務所に所属する建築士が確認した工事監理報告書を提出。
</t>
    </r>
    <r>
      <rPr>
        <b/>
        <u/>
        <sz val="8.5"/>
        <rFont val="ＭＳ Ｐ明朝"/>
        <family val="1"/>
        <charset val="128"/>
      </rPr>
      <t>※建築確認不要の事業は提出不要</t>
    </r>
    <rPh sb="0" eb="4">
      <t>テイアンジギョウ</t>
    </rPh>
    <rPh sb="5" eb="9">
      <t>ケンチクカクニン</t>
    </rPh>
    <rPh sb="10" eb="11">
      <t>ヨウ</t>
    </rPh>
    <rPh sb="13" eb="15">
      <t>バアイ</t>
    </rPh>
    <rPh sb="16" eb="18">
      <t>カンリョウ</t>
    </rPh>
    <rPh sb="18" eb="22">
      <t>ケンサスミショウ</t>
    </rPh>
    <rPh sb="23" eb="24">
      <t>ウツ</t>
    </rPh>
    <rPh sb="28" eb="34">
      <t>ケンチクシジムショ</t>
    </rPh>
    <rPh sb="35" eb="37">
      <t>ショゾク</t>
    </rPh>
    <rPh sb="39" eb="42">
      <t>ケンチクシ</t>
    </rPh>
    <rPh sb="43" eb="45">
      <t>カクニン</t>
    </rPh>
    <rPh sb="47" eb="54">
      <t>コウジカンリホウコクショ</t>
    </rPh>
    <rPh sb="55" eb="57">
      <t>テイシュツ</t>
    </rPh>
    <rPh sb="60" eb="62">
      <t>ケンチク</t>
    </rPh>
    <rPh sb="62" eb="64">
      <t>カクニン</t>
    </rPh>
    <rPh sb="64" eb="66">
      <t>フヨウ</t>
    </rPh>
    <rPh sb="67" eb="69">
      <t>ジギョウ</t>
    </rPh>
    <rPh sb="70" eb="72">
      <t>テイシュツ</t>
    </rPh>
    <rPh sb="72" eb="74">
      <t>フヨウ</t>
    </rPh>
    <phoneticPr fontId="2"/>
  </si>
  <si>
    <t>ＢＥＬＳ等第三者機関の省エネルギー性能に関する評価結果及び引受承諾書等</t>
    <rPh sb="27" eb="28">
      <t>オヨ</t>
    </rPh>
    <rPh sb="29" eb="31">
      <t>ヒキウケ</t>
    </rPh>
    <rPh sb="31" eb="34">
      <t>ショウダクショ</t>
    </rPh>
    <rPh sb="34" eb="35">
      <t>トウ</t>
    </rPh>
    <phoneticPr fontId="2"/>
  </si>
  <si>
    <t>２１．</t>
  </si>
  <si>
    <t>２８．</t>
  </si>
  <si>
    <t>（別添１）</t>
    <phoneticPr fontId="2"/>
  </si>
  <si>
    <t>（別添２-１）</t>
    <phoneticPr fontId="2"/>
  </si>
  <si>
    <t>（別添２-１添付資料）</t>
    <rPh sb="6" eb="8">
      <t>テンプ</t>
    </rPh>
    <rPh sb="8" eb="10">
      <t>シリョウ</t>
    </rPh>
    <phoneticPr fontId="2"/>
  </si>
  <si>
    <t>（別添２-２）</t>
    <phoneticPr fontId="2"/>
  </si>
  <si>
    <t>（別添２-２添付資料）</t>
    <rPh sb="6" eb="8">
      <t>テンプ</t>
    </rPh>
    <rPh sb="8" eb="10">
      <t>シリョウ</t>
    </rPh>
    <phoneticPr fontId="2"/>
  </si>
  <si>
    <t>（別添３）</t>
    <phoneticPr fontId="2"/>
  </si>
  <si>
    <t>（別添４）</t>
    <phoneticPr fontId="2"/>
  </si>
  <si>
    <t>（別添５）</t>
    <phoneticPr fontId="2"/>
  </si>
  <si>
    <t>（別添７）</t>
    <phoneticPr fontId="2"/>
  </si>
  <si>
    <t>（別添８-１）</t>
    <phoneticPr fontId="2"/>
  </si>
  <si>
    <t>（別添８-２）</t>
    <phoneticPr fontId="2"/>
  </si>
  <si>
    <t>（別添８-２添付資料）</t>
    <rPh sb="6" eb="8">
      <t>テンプ</t>
    </rPh>
    <rPh sb="8" eb="10">
      <t>シリョウ</t>
    </rPh>
    <phoneticPr fontId="2"/>
  </si>
  <si>
    <t>別添２-１</t>
    <rPh sb="0" eb="2">
      <t>ベッテン</t>
    </rPh>
    <phoneticPr fontId="2"/>
  </si>
  <si>
    <t>耐震性を証明する書類（登記事項証明書、建築確認検査済証、耐震診断結果　等）</t>
    <rPh sb="28" eb="30">
      <t>タイシン</t>
    </rPh>
    <rPh sb="30" eb="32">
      <t>シンダン</t>
    </rPh>
    <rPh sb="32" eb="34">
      <t>ケッカ</t>
    </rPh>
    <phoneticPr fontId="2"/>
  </si>
  <si>
    <t>別添２-２</t>
    <rPh sb="0" eb="2">
      <t>ベッテン</t>
    </rPh>
    <phoneticPr fontId="2"/>
  </si>
  <si>
    <t>別添７</t>
    <phoneticPr fontId="2"/>
  </si>
  <si>
    <t>別添８-１</t>
    <rPh sb="0" eb="2">
      <t>ベッテン</t>
    </rPh>
    <phoneticPr fontId="2"/>
  </si>
  <si>
    <t>別添８-２</t>
    <rPh sb="0" eb="2">
      <t>ベッテン</t>
    </rPh>
    <phoneticPr fontId="2"/>
  </si>
  <si>
    <t>耐震性を証明する書類（登記事項証明書、建築確認検査済証、耐震診断結果 等）</t>
    <rPh sb="28" eb="30">
      <t>タイシン</t>
    </rPh>
    <rPh sb="30" eb="34">
      <t>シンダンケッカ</t>
    </rPh>
    <phoneticPr fontId="2"/>
  </si>
  <si>
    <t>明確で計測機器の設置が分かる書類等</t>
    <phoneticPr fontId="2"/>
  </si>
  <si>
    <t>設計図面（配置図、建物求積図、平面図、立面図など）、改修部分、計測の範囲が</t>
    <rPh sb="9" eb="11">
      <t>タテモノ</t>
    </rPh>
    <rPh sb="11" eb="14">
      <t>キュウセキズ</t>
    </rPh>
    <phoneticPr fontId="2"/>
  </si>
  <si>
    <t>年度別事業計画内訳書</t>
  </si>
  <si>
    <t>年度別事業計画内訳書</t>
    <rPh sb="0" eb="3">
      <t>ネンドベツ</t>
    </rPh>
    <rPh sb="3" eb="10">
      <t>ジギョウケイカクウチワケショ</t>
    </rPh>
    <phoneticPr fontId="2"/>
  </si>
  <si>
    <t>（別紙５）</t>
    <phoneticPr fontId="2"/>
  </si>
  <si>
    <t>（任意様式）</t>
    <phoneticPr fontId="2"/>
  </si>
  <si>
    <t>（単位：千円）</t>
    <rPh sb="1" eb="3">
      <t>タンイ</t>
    </rPh>
    <rPh sb="4" eb="6">
      <t>センエン</t>
    </rPh>
    <phoneticPr fontId="2"/>
  </si>
  <si>
    <t xml:space="preserve"> 事業区分</t>
    <rPh sb="1" eb="3">
      <t>ジギョウ</t>
    </rPh>
    <rPh sb="3" eb="5">
      <t>クブン</t>
    </rPh>
    <phoneticPr fontId="2"/>
  </si>
  <si>
    <t xml:space="preserve">年度計画 </t>
    <rPh sb="0" eb="2">
      <t>ネンド</t>
    </rPh>
    <rPh sb="2" eb="4">
      <t>ケイカク</t>
    </rPh>
    <phoneticPr fontId="2"/>
  </si>
  <si>
    <t>全体計画</t>
    <rPh sb="0" eb="2">
      <t>ゼンタイ</t>
    </rPh>
    <rPh sb="2" eb="4">
      <t>ケイカク</t>
    </rPh>
    <phoneticPr fontId="2"/>
  </si>
  <si>
    <t>令和7年度</t>
    <rPh sb="0" eb="2">
      <t>レイワ</t>
    </rPh>
    <rPh sb="3" eb="5">
      <t>ネンド</t>
    </rPh>
    <rPh sb="4" eb="5">
      <t>ガンネン</t>
    </rPh>
    <phoneticPr fontId="2"/>
  </si>
  <si>
    <t>令和8年度</t>
    <rPh sb="0" eb="2">
      <t>レイワ</t>
    </rPh>
    <rPh sb="3" eb="5">
      <t>ネンド</t>
    </rPh>
    <rPh sb="4" eb="5">
      <t>ガンネン</t>
    </rPh>
    <phoneticPr fontId="2"/>
  </si>
  <si>
    <t>補助対象事業費</t>
    <rPh sb="0" eb="2">
      <t>ホジョ</t>
    </rPh>
    <rPh sb="2" eb="4">
      <t>タイショウ</t>
    </rPh>
    <rPh sb="4" eb="7">
      <t>ジギョウヒ</t>
    </rPh>
    <phoneticPr fontId="2"/>
  </si>
  <si>
    <t>補助額（国費）</t>
    <rPh sb="0" eb="2">
      <t>ホジョ</t>
    </rPh>
    <rPh sb="2" eb="3">
      <t>ガク</t>
    </rPh>
    <rPh sb="4" eb="6">
      <t>コクヒ</t>
    </rPh>
    <phoneticPr fontId="2"/>
  </si>
  <si>
    <t>エネルギー使用量の計測等に係る事業費（Ｂ）</t>
    <rPh sb="5" eb="8">
      <t>シヨウリョウ</t>
    </rPh>
    <rPh sb="9" eb="11">
      <t>ケイソク</t>
    </rPh>
    <rPh sb="11" eb="12">
      <t>トウ</t>
    </rPh>
    <rPh sb="13" eb="14">
      <t>カカ</t>
    </rPh>
    <rPh sb="15" eb="17">
      <t>ジギョウ</t>
    </rPh>
    <phoneticPr fontId="2"/>
  </si>
  <si>
    <t>附帯事務費（Ｃ)
((A＋B)×2.2%以内)</t>
    <rPh sb="0" eb="2">
      <t>フタイ</t>
    </rPh>
    <rPh sb="2" eb="5">
      <t>ジムヒ</t>
    </rPh>
    <rPh sb="20" eb="22">
      <t>イナイ</t>
    </rPh>
    <phoneticPr fontId="2"/>
  </si>
  <si>
    <t>バリアフリー改修に係る工事費（Ｄ）</t>
    <rPh sb="6" eb="8">
      <t>カイシュウ</t>
    </rPh>
    <rPh sb="9" eb="10">
      <t>カカ</t>
    </rPh>
    <rPh sb="11" eb="14">
      <t>コウジヒ</t>
    </rPh>
    <phoneticPr fontId="2"/>
  </si>
  <si>
    <t>附帯事務費（Ｅ)
(D×2.2%以内)</t>
    <phoneticPr fontId="2"/>
  </si>
  <si>
    <t>事業費計(A+B+D)</t>
    <rPh sb="0" eb="4">
      <t>ジギョウヒケイ</t>
    </rPh>
    <phoneticPr fontId="2"/>
  </si>
  <si>
    <t>附帯事務費計(C+E)</t>
    <rPh sb="0" eb="2">
      <t>フタイ</t>
    </rPh>
    <rPh sb="2" eb="5">
      <t>ジムヒ</t>
    </rPh>
    <rPh sb="5" eb="6">
      <t>ケイ</t>
    </rPh>
    <phoneticPr fontId="2"/>
  </si>
  <si>
    <t>合　計</t>
    <rPh sb="0" eb="1">
      <t>ゴウ</t>
    </rPh>
    <rPh sb="2" eb="3">
      <t>ケイ</t>
    </rPh>
    <phoneticPr fontId="2"/>
  </si>
  <si>
    <t>採択額（国費）</t>
    <rPh sb="0" eb="2">
      <t>サイタク</t>
    </rPh>
    <rPh sb="2" eb="3">
      <t>ガク</t>
    </rPh>
    <rPh sb="4" eb="6">
      <t>コクヒ</t>
    </rPh>
    <phoneticPr fontId="2"/>
  </si>
  <si>
    <t>ﾌﾟﾛｼﾞｪｸﾄの完了年月  ※1　　　</t>
    <phoneticPr fontId="2"/>
  </si>
  <si>
    <t>令和　年　月</t>
    <phoneticPr fontId="2"/>
  </si>
  <si>
    <t>補助事業の最終年度  ※2　　　</t>
    <rPh sb="0" eb="2">
      <t>ホジョ</t>
    </rPh>
    <rPh sb="2" eb="4">
      <t>ジギョウ</t>
    </rPh>
    <rPh sb="5" eb="7">
      <t>サイシュウ</t>
    </rPh>
    <rPh sb="7" eb="9">
      <t>ネンド</t>
    </rPh>
    <phoneticPr fontId="2"/>
  </si>
  <si>
    <t>令和　　年度</t>
    <phoneticPr fontId="2"/>
  </si>
  <si>
    <t>許認可の取得予定年月  ※3　　　</t>
    <rPh sb="0" eb="3">
      <t>キョニンカ</t>
    </rPh>
    <rPh sb="4" eb="6">
      <t>シュトク</t>
    </rPh>
    <rPh sb="6" eb="8">
      <t>ヨテイ</t>
    </rPh>
    <rPh sb="8" eb="10">
      <t>ネンゲツ</t>
    </rPh>
    <phoneticPr fontId="2"/>
  </si>
  <si>
    <t>　※1 採択されたプロジェクトが完了する年月を記載してください。</t>
    <rPh sb="4" eb="6">
      <t>サイタク</t>
    </rPh>
    <rPh sb="16" eb="18">
      <t>カンリョウ</t>
    </rPh>
    <rPh sb="20" eb="22">
      <t>ネンゲツ</t>
    </rPh>
    <rPh sb="23" eb="25">
      <t>キサイ</t>
    </rPh>
    <phoneticPr fontId="2"/>
  </si>
  <si>
    <t>　※2 補助対象工事が終了する年度を記載してください（補助金受領の最終年度）。</t>
    <rPh sb="4" eb="6">
      <t>ホジョ</t>
    </rPh>
    <rPh sb="6" eb="8">
      <t>タイショウ</t>
    </rPh>
    <rPh sb="8" eb="10">
      <t>コウジ</t>
    </rPh>
    <rPh sb="11" eb="13">
      <t>シュウリョウ</t>
    </rPh>
    <rPh sb="15" eb="17">
      <t>ネンド</t>
    </rPh>
    <rPh sb="18" eb="20">
      <t>キサイ</t>
    </rPh>
    <rPh sb="27" eb="30">
      <t>ホジョキン</t>
    </rPh>
    <rPh sb="30" eb="32">
      <t>ジュリョウ</t>
    </rPh>
    <rPh sb="33" eb="35">
      <t>サイシュウ</t>
    </rPh>
    <rPh sb="35" eb="37">
      <t>ネンド</t>
    </rPh>
    <phoneticPr fontId="2"/>
  </si>
  <si>
    <t>　※3 その開設に際し許認可を必要とする施設に係る建設工事が補助事業に含まれる場合は、</t>
    <rPh sb="6" eb="8">
      <t>カイセツ</t>
    </rPh>
    <rPh sb="9" eb="10">
      <t>サイ</t>
    </rPh>
    <rPh sb="11" eb="14">
      <t>キョニンカ</t>
    </rPh>
    <rPh sb="15" eb="17">
      <t>ヒツヨウ</t>
    </rPh>
    <rPh sb="20" eb="22">
      <t>シセツ</t>
    </rPh>
    <rPh sb="23" eb="24">
      <t>カカ</t>
    </rPh>
    <rPh sb="25" eb="27">
      <t>ケンセツ</t>
    </rPh>
    <rPh sb="27" eb="29">
      <t>コウジ</t>
    </rPh>
    <rPh sb="30" eb="32">
      <t>ホジョ</t>
    </rPh>
    <rPh sb="32" eb="34">
      <t>ジギョウ</t>
    </rPh>
    <rPh sb="35" eb="36">
      <t>フク</t>
    </rPh>
    <rPh sb="39" eb="41">
      <t>バアイ</t>
    </rPh>
    <phoneticPr fontId="2"/>
  </si>
  <si>
    <t>　　　当該許認可を取得する予定の年月を記載してください。</t>
    <phoneticPr fontId="2"/>
  </si>
  <si>
    <t>注）</t>
    <rPh sb="0" eb="1">
      <t>チュウ</t>
    </rPh>
    <phoneticPr fontId="2"/>
  </si>
  <si>
    <t>１．各年度とも事業費は３月末までの出来高に基づいて記載してください。</t>
    <rPh sb="2" eb="5">
      <t>カクネンド</t>
    </rPh>
    <rPh sb="7" eb="10">
      <t>ジギョウヒ</t>
    </rPh>
    <rPh sb="12" eb="13">
      <t>ツキ</t>
    </rPh>
    <rPh sb="13" eb="14">
      <t>スエ</t>
    </rPh>
    <rPh sb="17" eb="20">
      <t>デキダカ</t>
    </rPh>
    <rPh sb="21" eb="22">
      <t>モト</t>
    </rPh>
    <rPh sb="25" eb="27">
      <t>キサイ</t>
    </rPh>
    <phoneticPr fontId="2"/>
  </si>
  <si>
    <t>　　補助対象事業費および補助額は交付申請する予定の年度の欄に記載してください。</t>
    <rPh sb="2" eb="6">
      <t>ホジョタイショウ</t>
    </rPh>
    <rPh sb="6" eb="9">
      <t>ジギョウヒ</t>
    </rPh>
    <rPh sb="12" eb="15">
      <t>ホジョガク</t>
    </rPh>
    <rPh sb="16" eb="18">
      <t>コウフ</t>
    </rPh>
    <rPh sb="18" eb="20">
      <t>シンセイ</t>
    </rPh>
    <rPh sb="22" eb="24">
      <t>ヨテイ</t>
    </rPh>
    <rPh sb="25" eb="27">
      <t>ネンド</t>
    </rPh>
    <rPh sb="28" eb="29">
      <t>ラン</t>
    </rPh>
    <rPh sb="30" eb="32">
      <t>キサイ</t>
    </rPh>
    <phoneticPr fontId="2"/>
  </si>
  <si>
    <t>２．各項目の補助額（国費）については補助対象事業費の1/3の金額を記載してください（千円未満は切り捨て）。</t>
    <rPh sb="2" eb="5">
      <t>カクコウモク</t>
    </rPh>
    <rPh sb="6" eb="8">
      <t>ホジョ</t>
    </rPh>
    <rPh sb="8" eb="9">
      <t>ガク</t>
    </rPh>
    <rPh sb="10" eb="12">
      <t>コクヒ</t>
    </rPh>
    <rPh sb="18" eb="20">
      <t>ホジョ</t>
    </rPh>
    <rPh sb="20" eb="22">
      <t>タイショウ</t>
    </rPh>
    <rPh sb="22" eb="25">
      <t>ジギョウヒ</t>
    </rPh>
    <rPh sb="30" eb="32">
      <t>キンガク</t>
    </rPh>
    <rPh sb="33" eb="35">
      <t>キサイ</t>
    </rPh>
    <rPh sb="42" eb="44">
      <t>センエン</t>
    </rPh>
    <rPh sb="44" eb="45">
      <t>ミ</t>
    </rPh>
    <rPh sb="45" eb="46">
      <t>マン</t>
    </rPh>
    <rPh sb="47" eb="48">
      <t>キ</t>
    </rPh>
    <rPh sb="49" eb="50">
      <t>ス</t>
    </rPh>
    <phoneticPr fontId="2"/>
  </si>
  <si>
    <t>３．附帯事務費は、各年度における小計補助額（国費）の2.2%以内の金額を記載してください（千円未満は切り捨て）。</t>
    <rPh sb="2" eb="4">
      <t>フタイ</t>
    </rPh>
    <rPh sb="4" eb="7">
      <t>ジムヒ</t>
    </rPh>
    <rPh sb="9" eb="12">
      <t>カクネンド</t>
    </rPh>
    <rPh sb="16" eb="18">
      <t>ショウケイ</t>
    </rPh>
    <rPh sb="18" eb="20">
      <t>ホジョ</t>
    </rPh>
    <rPh sb="20" eb="21">
      <t>ガク</t>
    </rPh>
    <rPh sb="22" eb="24">
      <t>コクヒ</t>
    </rPh>
    <rPh sb="30" eb="32">
      <t>イナイ</t>
    </rPh>
    <rPh sb="33" eb="35">
      <t>キンガク</t>
    </rPh>
    <rPh sb="36" eb="38">
      <t>キサイ</t>
    </rPh>
    <rPh sb="45" eb="47">
      <t>センエン</t>
    </rPh>
    <rPh sb="47" eb="48">
      <t>ミ</t>
    </rPh>
    <rPh sb="48" eb="49">
      <t>マン</t>
    </rPh>
    <rPh sb="50" eb="51">
      <t>キ</t>
    </rPh>
    <rPh sb="52" eb="53">
      <t>ス</t>
    </rPh>
    <phoneticPr fontId="2"/>
  </si>
  <si>
    <t>４．額が確定していない場合は、現時点での見通しで記載してください。</t>
    <rPh sb="2" eb="3">
      <t>ガク</t>
    </rPh>
    <rPh sb="4" eb="6">
      <t>カクテイ</t>
    </rPh>
    <rPh sb="11" eb="13">
      <t>バアイ</t>
    </rPh>
    <rPh sb="15" eb="18">
      <t>ゲンジテン</t>
    </rPh>
    <rPh sb="20" eb="22">
      <t>ミトオ</t>
    </rPh>
    <rPh sb="24" eb="26">
      <t>キサイ</t>
    </rPh>
    <phoneticPr fontId="2"/>
  </si>
  <si>
    <t>５．採択額（国費）の欄には、採択通知書に記載されている額を記載してください。</t>
    <rPh sb="2" eb="4">
      <t>サイタク</t>
    </rPh>
    <rPh sb="4" eb="5">
      <t>ガク</t>
    </rPh>
    <rPh sb="6" eb="8">
      <t>コクヒ</t>
    </rPh>
    <rPh sb="10" eb="11">
      <t>ラン</t>
    </rPh>
    <rPh sb="14" eb="16">
      <t>サイタク</t>
    </rPh>
    <rPh sb="16" eb="19">
      <t>ツウチショ</t>
    </rPh>
    <rPh sb="20" eb="22">
      <t>キサイ</t>
    </rPh>
    <rPh sb="27" eb="28">
      <t>ガク</t>
    </rPh>
    <rPh sb="29" eb="31">
      <t>キサイ</t>
    </rPh>
    <phoneticPr fontId="2"/>
  </si>
  <si>
    <t>　　なお、全体計画の合計補助額は採択額（国費）以内でなければなりません。</t>
    <phoneticPr fontId="2"/>
  </si>
  <si>
    <t>代表提案者：</t>
    <rPh sb="0" eb="2">
      <t>ダイヒョウ</t>
    </rPh>
    <rPh sb="2" eb="5">
      <t>テイアンシャ</t>
    </rPh>
    <phoneticPr fontId="2"/>
  </si>
  <si>
    <t>採択年度：</t>
    <rPh sb="0" eb="2">
      <t>サイタク</t>
    </rPh>
    <rPh sb="2" eb="4">
      <t>ネンド</t>
    </rPh>
    <phoneticPr fontId="2"/>
  </si>
  <si>
    <t>別紙５</t>
    <phoneticPr fontId="2"/>
  </si>
  <si>
    <t>任意様式</t>
    <rPh sb="0" eb="2">
      <t>ニンイ</t>
    </rPh>
    <rPh sb="2" eb="4">
      <t>ヨウシキ</t>
    </rPh>
    <phoneticPr fontId="2"/>
  </si>
  <si>
    <t>※交付申請書 別添７「振込口座登録票」と同内容を記入してください。</t>
    <phoneticPr fontId="2"/>
  </si>
  <si>
    <t>　振込先を変更される場合は変更後の内容で別添７を再提出してください。</t>
    <rPh sb="1" eb="4">
      <t>フリコミサキ</t>
    </rPh>
    <rPh sb="5" eb="7">
      <t>ヘンコウ</t>
    </rPh>
    <rPh sb="10" eb="12">
      <t>バアイ</t>
    </rPh>
    <rPh sb="13" eb="16">
      <t>ヘンコウゴ</t>
    </rPh>
    <rPh sb="17" eb="19">
      <t>ナイヨウ</t>
    </rPh>
    <rPh sb="20" eb="22">
      <t>ベッテン</t>
    </rPh>
    <rPh sb="24" eb="27">
      <t>サイテイシュツ</t>
    </rPh>
    <phoneticPr fontId="2"/>
  </si>
  <si>
    <t>複数年度にまたがる事業の場合に提出</t>
    <rPh sb="0" eb="4">
      <t>フクスウネンド</t>
    </rPh>
    <rPh sb="9" eb="11">
      <t>ジギョウ</t>
    </rPh>
    <rPh sb="12" eb="14">
      <t>バアイ</t>
    </rPh>
    <rPh sb="15" eb="17">
      <t>テイシュツ</t>
    </rPh>
    <phoneticPr fontId="2"/>
  </si>
  <si>
    <t>別添８－２</t>
    <phoneticPr fontId="2"/>
  </si>
  <si>
    <t>交付申請時に別添８-２を提出した場合に提出</t>
    <rPh sb="0" eb="5">
      <t>コウフシンセイジ</t>
    </rPh>
    <rPh sb="6" eb="8">
      <t>ベッテン</t>
    </rPh>
    <rPh sb="12" eb="14">
      <t>テイシュツ</t>
    </rPh>
    <rPh sb="16" eb="18">
      <t>バアイ</t>
    </rPh>
    <rPh sb="19" eb="21">
      <t>テイシュツ</t>
    </rPh>
    <phoneticPr fontId="2"/>
  </si>
  <si>
    <t>任意様式</t>
    <phoneticPr fontId="2"/>
  </si>
  <si>
    <t>※　棟名は交付申請内訳書（別添４）と整合すること</t>
    <rPh sb="2" eb="3">
      <t>ムネ</t>
    </rPh>
    <rPh sb="3" eb="4">
      <t>メイ</t>
    </rPh>
    <rPh sb="5" eb="7">
      <t>コウフ</t>
    </rPh>
    <rPh sb="7" eb="9">
      <t>シンセイ</t>
    </rPh>
    <rPh sb="9" eb="12">
      <t>ウチワケショ</t>
    </rPh>
    <rPh sb="13" eb="15">
      <t>ベッテン</t>
    </rPh>
    <rPh sb="18" eb="20">
      <t>セイゴウ</t>
    </rPh>
    <phoneticPr fontId="2"/>
  </si>
  <si>
    <t>交付申請時は未記入</t>
    <rPh sb="0" eb="5">
      <t>コウフシンセイジ</t>
    </rPh>
    <rPh sb="6" eb="9">
      <t>ミキニュウ</t>
    </rPh>
    <phoneticPr fontId="2"/>
  </si>
  <si>
    <t>自動計算</t>
    <rPh sb="0" eb="2">
      <t>ジドウ</t>
    </rPh>
    <rPh sb="2" eb="4">
      <t>ケイサン</t>
    </rPh>
    <phoneticPr fontId="2"/>
  </si>
  <si>
    <t>　※　改修前のエネルギー使用量を用いて省エネ効果を算出する場合は、この集計表と月毎の検針票等を添付してください。</t>
    <rPh sb="3" eb="5">
      <t>カイシュウ</t>
    </rPh>
    <rPh sb="5" eb="6">
      <t>マエ</t>
    </rPh>
    <rPh sb="12" eb="15">
      <t>シヨウリョウ</t>
    </rPh>
    <rPh sb="16" eb="17">
      <t>モチ</t>
    </rPh>
    <rPh sb="25" eb="27">
      <t>サンシュツ</t>
    </rPh>
    <rPh sb="29" eb="31">
      <t>バアイ</t>
    </rPh>
    <rPh sb="35" eb="38">
      <t>シュウケイヒョウ</t>
    </rPh>
    <rPh sb="39" eb="40">
      <t>ツキ</t>
    </rPh>
    <rPh sb="40" eb="41">
      <t>ゴト</t>
    </rPh>
    <rPh sb="42" eb="45">
      <t>ケンシンヒョウ</t>
    </rPh>
    <rPh sb="45" eb="46">
      <t>トウ</t>
    </rPh>
    <rPh sb="47" eb="49">
      <t>テンプ</t>
    </rPh>
    <phoneticPr fontId="2"/>
  </si>
  <si>
    <t>　 また、採択時と交付申請時の差額を省エネ改修工費やエネルギー使用量の計測等の費用に流用することもできません。</t>
    <rPh sb="5" eb="8">
      <t>サイタクジ</t>
    </rPh>
    <rPh sb="9" eb="11">
      <t>コウフ</t>
    </rPh>
    <rPh sb="11" eb="13">
      <t>シンセイ</t>
    </rPh>
    <rPh sb="13" eb="14">
      <t>ジ</t>
    </rPh>
    <rPh sb="15" eb="17">
      <t>サガク</t>
    </rPh>
    <rPh sb="18" eb="19">
      <t>ショウ</t>
    </rPh>
    <rPh sb="21" eb="23">
      <t>カイシュウ</t>
    </rPh>
    <rPh sb="23" eb="25">
      <t>コウヒ</t>
    </rPh>
    <rPh sb="31" eb="33">
      <t>シヨウ</t>
    </rPh>
    <rPh sb="33" eb="34">
      <t>リョウ</t>
    </rPh>
    <rPh sb="35" eb="37">
      <t>ケイソク</t>
    </rPh>
    <rPh sb="37" eb="38">
      <t>ナド</t>
    </rPh>
    <rPh sb="39" eb="41">
      <t>ヒヨウ</t>
    </rPh>
    <phoneticPr fontId="2"/>
  </si>
  <si>
    <t>建設工事等、
ｴﾈﾙｷﾞｰ計測等</t>
    <phoneticPr fontId="2"/>
  </si>
  <si>
    <t>（１）省エネ改修における建設工事等、エネルギー使用量の計測等に係る補助金額</t>
    <rPh sb="3" eb="4">
      <t>ショウ</t>
    </rPh>
    <rPh sb="6" eb="8">
      <t>カイシュウ</t>
    </rPh>
    <rPh sb="12" eb="14">
      <t>ケンセツ</t>
    </rPh>
    <rPh sb="14" eb="16">
      <t>コウジ</t>
    </rPh>
    <rPh sb="16" eb="17">
      <t>トウ</t>
    </rPh>
    <rPh sb="23" eb="26">
      <t>シヨウリョウ</t>
    </rPh>
    <rPh sb="27" eb="29">
      <t>ケイソク</t>
    </rPh>
    <rPh sb="29" eb="30">
      <t>トウ</t>
    </rPh>
    <rPh sb="33" eb="35">
      <t>ホジョ</t>
    </rPh>
    <rPh sb="35" eb="36">
      <t>キン</t>
    </rPh>
    <rPh sb="36" eb="37">
      <t>ガク</t>
    </rPh>
    <phoneticPr fontId="2"/>
  </si>
  <si>
    <t>（１）省エネ改修における建設工事等、エネルギー使用量の計測等に係る補助金の額</t>
    <phoneticPr fontId="2"/>
  </si>
  <si>
    <t>建設工事等、ｴﾈﾙｷﾞｰ計測等</t>
    <rPh sb="0" eb="2">
      <t>ケンセツ</t>
    </rPh>
    <rPh sb="2" eb="4">
      <t>コウジ</t>
    </rPh>
    <rPh sb="4" eb="5">
      <t>トウ</t>
    </rPh>
    <rPh sb="12" eb="14">
      <t>ケイソク</t>
    </rPh>
    <rPh sb="14" eb="15">
      <t>トウ</t>
    </rPh>
    <phoneticPr fontId="2"/>
  </si>
  <si>
    <t xml:space="preserve"> ア＝ｄ＋③＋９．</t>
    <phoneticPr fontId="2"/>
  </si>
  <si>
    <t>（３）バリアフリー改修工事</t>
    <rPh sb="9" eb="13">
      <t>カイシュウコウジ</t>
    </rPh>
    <phoneticPr fontId="2"/>
  </si>
  <si>
    <t>（３）バリアフリー改修工事</t>
    <rPh sb="9" eb="11">
      <t>カイシュウ</t>
    </rPh>
    <rPh sb="11" eb="13">
      <t>コウジ</t>
    </rPh>
    <phoneticPr fontId="2"/>
  </si>
  <si>
    <t>（３） バリアフリー改修工事</t>
    <rPh sb="10" eb="14">
      <t>カイシュウコウジ</t>
    </rPh>
    <phoneticPr fontId="2"/>
  </si>
  <si>
    <t>←最終の交付決定額を入力</t>
    <rPh sb="1" eb="3">
      <t>サイシュウ</t>
    </rPh>
    <rPh sb="4" eb="9">
      <t>コウフケッテイガク</t>
    </rPh>
    <rPh sb="10" eb="12">
      <t>ニュウリョク</t>
    </rPh>
    <phoneticPr fontId="2"/>
  </si>
  <si>
    <t>１．事業費
　 (契約金額)</t>
    <rPh sb="2" eb="5">
      <t>ソウジギョウヒ</t>
    </rPh>
    <rPh sb="9" eb="11">
      <t>ケイヤク</t>
    </rPh>
    <rPh sb="11" eb="13">
      <t>キンガク</t>
    </rPh>
    <phoneticPr fontId="2"/>
  </si>
  <si>
    <t xml:space="preserve"> ア＝ａ’＋ｃ</t>
    <phoneticPr fontId="2"/>
  </si>
  <si>
    <t xml:space="preserve"> イ＝ｂ</t>
    <phoneticPr fontId="2"/>
  </si>
  <si>
    <t xml:space="preserve"> ウ</t>
    <phoneticPr fontId="2"/>
  </si>
  <si>
    <t xml:space="preserve"> カ＝エ－オ</t>
    <phoneticPr fontId="2"/>
  </si>
  <si>
    <t>（３） バリアフリー改修工事</t>
    <rPh sb="10" eb="12">
      <t>カイシュウ</t>
    </rPh>
    <rPh sb="12" eb="14">
      <t>コウジ</t>
    </rPh>
    <phoneticPr fontId="2"/>
  </si>
  <si>
    <t>（１） 省エネ改修における建設工事等およびエネルギー使用量の計測等に係る補助金額</t>
    <rPh sb="4" eb="5">
      <t>ショウ</t>
    </rPh>
    <rPh sb="7" eb="9">
      <t>カイシュウ</t>
    </rPh>
    <rPh sb="13" eb="15">
      <t>ケンセツ</t>
    </rPh>
    <rPh sb="15" eb="17">
      <t>コウジ</t>
    </rPh>
    <rPh sb="17" eb="18">
      <t>トウ</t>
    </rPh>
    <rPh sb="26" eb="29">
      <t>シヨウリョウ</t>
    </rPh>
    <rPh sb="30" eb="32">
      <t>ケイソク</t>
    </rPh>
    <rPh sb="32" eb="33">
      <t>トウ</t>
    </rPh>
    <rPh sb="36" eb="38">
      <t>ホジョ</t>
    </rPh>
    <rPh sb="38" eb="39">
      <t>キン</t>
    </rPh>
    <rPh sb="39" eb="40">
      <t>ガク</t>
    </rPh>
    <phoneticPr fontId="2"/>
  </si>
  <si>
    <t>省エネ計</t>
    <rPh sb="0" eb="1">
      <t>ショウ</t>
    </rPh>
    <rPh sb="3" eb="4">
      <t>ケイ</t>
    </rPh>
    <phoneticPr fontId="2"/>
  </si>
  <si>
    <t>計測計</t>
    <rPh sb="0" eb="2">
      <t>ケイソク</t>
    </rPh>
    <rPh sb="2" eb="3">
      <t>ケイ</t>
    </rPh>
    <phoneticPr fontId="2"/>
  </si>
  <si>
    <t>按分率1</t>
    <rPh sb="0" eb="3">
      <t>アンブンリツ</t>
    </rPh>
    <phoneticPr fontId="2"/>
  </si>
  <si>
    <t>設備費&gt;25000</t>
    <rPh sb="0" eb="3">
      <t>セツビヒ</t>
    </rPh>
    <phoneticPr fontId="2"/>
  </si>
  <si>
    <t>省エネ計１</t>
    <rPh sb="0" eb="1">
      <t>ショウ</t>
    </rPh>
    <rPh sb="3" eb="4">
      <t>ケイ</t>
    </rPh>
    <phoneticPr fontId="2"/>
  </si>
  <si>
    <t>（１） 省エネ改修における建設工事等およびエネルギー使用量の計測等に係る補助金の額</t>
    <phoneticPr fontId="2"/>
  </si>
  <si>
    <t>計測計１</t>
    <rPh sb="0" eb="2">
      <t>ケイソク</t>
    </rPh>
    <rPh sb="2" eb="3">
      <t>ケイ</t>
    </rPh>
    <phoneticPr fontId="2"/>
  </si>
  <si>
    <t>按分率２</t>
    <rPh sb="0" eb="3">
      <t>アンブンリツ</t>
    </rPh>
    <phoneticPr fontId="2"/>
  </si>
  <si>
    <t>Ⓐ&gt;50000</t>
    <phoneticPr fontId="2"/>
  </si>
  <si>
    <t>省エネ計２</t>
    <rPh sb="0" eb="1">
      <t>ショウ</t>
    </rPh>
    <rPh sb="3" eb="4">
      <t>ケイ</t>
    </rPh>
    <phoneticPr fontId="2"/>
  </si>
  <si>
    <t>計測計２</t>
    <rPh sb="0" eb="2">
      <t>ケイソク</t>
    </rPh>
    <rPh sb="2" eb="3">
      <t>ケイ</t>
    </rPh>
    <phoneticPr fontId="2"/>
  </si>
  <si>
    <t>省エネ計２’</t>
    <rPh sb="0" eb="1">
      <t>ショウ</t>
    </rPh>
    <rPh sb="3" eb="4">
      <t>ケイ</t>
    </rPh>
    <phoneticPr fontId="2"/>
  </si>
  <si>
    <t>設備費&gt;25000かつⒶ&gt;50000</t>
    <phoneticPr fontId="2"/>
  </si>
  <si>
    <t>計測計２’</t>
    <rPh sb="0" eb="2">
      <t>ケイソク</t>
    </rPh>
    <rPh sb="2" eb="3">
      <t>ケイ</t>
    </rPh>
    <phoneticPr fontId="2"/>
  </si>
  <si>
    <t>省エネ改修における建設工事等およびエネルギー使用量の計測等</t>
    <phoneticPr fontId="2"/>
  </si>
  <si>
    <t xml:space="preserve"> キ＝h</t>
    <phoneticPr fontId="2"/>
  </si>
  <si>
    <t xml:space="preserve"> オ＝カ×ｅ／ｆ</t>
    <phoneticPr fontId="2"/>
  </si>
  <si>
    <t xml:space="preserve"> サ</t>
    <phoneticPr fontId="2"/>
  </si>
  <si>
    <t xml:space="preserve"> シ： サ、または２５百万円のいずれか低い額</t>
    <phoneticPr fontId="2"/>
  </si>
  <si>
    <t xml:space="preserve"> タ</t>
    <phoneticPr fontId="2"/>
  </si>
  <si>
    <t xml:space="preserve"> ク＝（ア＋オ）×１／３ (切り捨て)</t>
    <rPh sb="14" eb="15">
      <t>キ</t>
    </rPh>
    <rPh sb="16" eb="17">
      <t>ス</t>
    </rPh>
    <phoneticPr fontId="2"/>
  </si>
  <si>
    <t xml:space="preserve"> ケ＝（イ＋カ）×１／３ (切り捨て)</t>
    <rPh sb="14" eb="15">
      <t>キ</t>
    </rPh>
    <rPh sb="16" eb="17">
      <t>ス</t>
    </rPh>
    <phoneticPr fontId="2"/>
  </si>
  <si>
    <t xml:space="preserve"> ス＝（ク＋シ）×２．２％以内 (切り捨て)</t>
    <phoneticPr fontId="2"/>
  </si>
  <si>
    <t xml:space="preserve"> テ</t>
    <phoneticPr fontId="2"/>
  </si>
  <si>
    <t xml:space="preserve"> チ：　セ、または５０百万円のいずれか低い額</t>
    <rPh sb="11" eb="12">
      <t>ヒャク</t>
    </rPh>
    <rPh sb="12" eb="14">
      <t>マンエン</t>
    </rPh>
    <rPh sb="19" eb="20">
      <t>ヒク</t>
    </rPh>
    <rPh sb="21" eb="22">
      <t>ガク</t>
    </rPh>
    <phoneticPr fontId="2"/>
  </si>
  <si>
    <t xml:space="preserve"> ツ：　タ、または２５百万円のいずれか低い額。ただし、チ の金額以下であること</t>
    <rPh sb="11" eb="12">
      <t>ヒャク</t>
    </rPh>
    <rPh sb="12" eb="14">
      <t>マンエン</t>
    </rPh>
    <rPh sb="19" eb="20">
      <t>ヒク</t>
    </rPh>
    <rPh sb="21" eb="22">
      <t>ガク</t>
    </rPh>
    <rPh sb="30" eb="32">
      <t>キンガク</t>
    </rPh>
    <rPh sb="32" eb="34">
      <t>イカ</t>
    </rPh>
    <phoneticPr fontId="2"/>
  </si>
  <si>
    <t xml:space="preserve"> ソ＝セ ×２．２％以内 (切り捨て)</t>
    <phoneticPr fontId="2"/>
  </si>
  <si>
    <t xml:space="preserve"> サ＝キ ×１／３ (切り捨て)</t>
    <phoneticPr fontId="2"/>
  </si>
  <si>
    <t xml:space="preserve"> ｇ＞100万円…　ｄ×10％ と ｇ のいずれか低い額
 ｇ≦100万円…　ｇ</t>
    <phoneticPr fontId="2"/>
  </si>
  <si>
    <t xml:space="preserve">エ </t>
    <phoneticPr fontId="2"/>
  </si>
  <si>
    <t xml:space="preserve">小計　e </t>
    <rPh sb="0" eb="2">
      <t>ショウケイ</t>
    </rPh>
    <phoneticPr fontId="2"/>
  </si>
  <si>
    <t xml:space="preserve">小計　f </t>
    <rPh sb="0" eb="2">
      <t>ショウケイ</t>
    </rPh>
    <phoneticPr fontId="2"/>
  </si>
  <si>
    <t xml:space="preserve">エネルギー使用量の計測等に係る事業費　　　　　　　　　合計　g＝e＋f </t>
    <rPh sb="15" eb="18">
      <t>ジギョウヒ</t>
    </rPh>
    <rPh sb="27" eb="29">
      <t>ゴウケイ</t>
    </rPh>
    <phoneticPr fontId="2"/>
  </si>
  <si>
    <t>◆バリアフリー改修工事の工事内容および事業費の内訳</t>
    <phoneticPr fontId="2"/>
  </si>
  <si>
    <t>６．バリアフリー改修工事に係る事業費</t>
    <phoneticPr fontId="2"/>
  </si>
  <si>
    <t>※内訳は参考様式2-3による</t>
    <phoneticPr fontId="2"/>
  </si>
  <si>
    <t xml:space="preserve">合計　h </t>
    <rPh sb="0" eb="2">
      <t>ゴウケイ</t>
    </rPh>
    <phoneticPr fontId="2"/>
  </si>
  <si>
    <t>※ バリアフリー改修工事に係る費用は、採択時の金額を超えて申請する事はできません。</t>
    <phoneticPr fontId="2"/>
  </si>
  <si>
    <t>　　また、採択時と交付申請時の差額を省エネ改修工費やエネルギー使用量の計測等の費用に流用することもできません。</t>
    <phoneticPr fontId="2"/>
  </si>
  <si>
    <t>参考様式
2-1～2-3[交付]</t>
    <rPh sb="0" eb="2">
      <t>サンコウ</t>
    </rPh>
    <rPh sb="13" eb="15">
      <t>コウフ</t>
    </rPh>
    <phoneticPr fontId="2"/>
  </si>
  <si>
    <t>１棟目／計１棟</t>
  </si>
  <si>
    <t>令和　年　月</t>
    <rPh sb="0" eb="2">
      <t>レイワ</t>
    </rPh>
    <rPh sb="3" eb="4">
      <t>ネン</t>
    </rPh>
    <rPh sb="5" eb="6">
      <t>ガツ</t>
    </rPh>
    <phoneticPr fontId="2"/>
  </si>
  <si>
    <t>（a）</t>
    <phoneticPr fontId="2"/>
  </si>
  <si>
    <t>（b）</t>
    <phoneticPr fontId="2"/>
  </si>
  <si>
    <t>採択金額
（千円）</t>
    <rPh sb="0" eb="2">
      <t>サイタク</t>
    </rPh>
    <rPh sb="2" eb="4">
      <t>キンガク</t>
    </rPh>
    <rPh sb="6" eb="8">
      <t>センエン</t>
    </rPh>
    <phoneticPr fontId="2"/>
  </si>
  <si>
    <t xml:space="preserve">事業期間
</t>
    <rPh sb="0" eb="4">
      <t>ジギョウキカン</t>
    </rPh>
    <phoneticPr fontId="2"/>
  </si>
  <si>
    <t xml:space="preserve">棟名
</t>
    <rPh sb="0" eb="1">
      <t>トウ</t>
    </rPh>
    <rPh sb="1" eb="2">
      <t>メイ</t>
    </rPh>
    <phoneticPr fontId="2"/>
  </si>
  <si>
    <t xml:space="preserve">交付申請
棟数
</t>
    <phoneticPr fontId="2"/>
  </si>
  <si>
    <t>変更申請
予定時期</t>
    <phoneticPr fontId="2"/>
  </si>
  <si>
    <t>変更申請
予定棟数</t>
    <phoneticPr fontId="2"/>
  </si>
  <si>
    <t xml:space="preserve">採択棟数
</t>
    <phoneticPr fontId="2"/>
  </si>
  <si>
    <t>今年度中
変更申請
予定棟数</t>
    <rPh sb="0" eb="4">
      <t>コンネンドチュウ</t>
    </rPh>
    <rPh sb="10" eb="12">
      <t>ヨテイ</t>
    </rPh>
    <phoneticPr fontId="2"/>
  </si>
  <si>
    <t>来年度
交付申請
予定棟数</t>
    <rPh sb="0" eb="3">
      <t>ライネンド</t>
    </rPh>
    <rPh sb="4" eb="6">
      <t>コウフ</t>
    </rPh>
    <rPh sb="9" eb="11">
      <t>ヨテイ</t>
    </rPh>
    <phoneticPr fontId="2"/>
  </si>
  <si>
    <t>補助事業の概要</t>
    <rPh sb="0" eb="2">
      <t>ホジョ</t>
    </rPh>
    <rPh sb="2" eb="4">
      <t>ジギョウ</t>
    </rPh>
    <rPh sb="5" eb="7">
      <t>ガイヨウ</t>
    </rPh>
    <phoneticPr fontId="2"/>
  </si>
  <si>
    <t>１.今年度実施する補助事業の概要について、具体的に記載してください。</t>
    <rPh sb="2" eb="5">
      <t>コンネンド</t>
    </rPh>
    <rPh sb="5" eb="7">
      <t>ジッシ</t>
    </rPh>
    <rPh sb="9" eb="11">
      <t>ホジョ</t>
    </rPh>
    <rPh sb="11" eb="13">
      <t>ジギョウ</t>
    </rPh>
    <rPh sb="14" eb="16">
      <t>ガイヨウ</t>
    </rPh>
    <rPh sb="21" eb="24">
      <t>グタイテキ</t>
    </rPh>
    <rPh sb="25" eb="27">
      <t>キサイ</t>
    </rPh>
    <phoneticPr fontId="2"/>
  </si>
  <si>
    <t>２.変更申請の場合は、交付申請額から変更箇所、変更内容を具体的に記載してください。</t>
    <rPh sb="2" eb="4">
      <t>ヘンコウ</t>
    </rPh>
    <rPh sb="4" eb="6">
      <t>シンセイ</t>
    </rPh>
    <rPh sb="7" eb="9">
      <t>バアイ</t>
    </rPh>
    <rPh sb="11" eb="13">
      <t>コウフ</t>
    </rPh>
    <rPh sb="13" eb="15">
      <t>シンセイ</t>
    </rPh>
    <rPh sb="15" eb="16">
      <t>ガク</t>
    </rPh>
    <rPh sb="18" eb="20">
      <t>ヘンコウ</t>
    </rPh>
    <rPh sb="20" eb="22">
      <t>カショ</t>
    </rPh>
    <rPh sb="23" eb="25">
      <t>ヘンコウ</t>
    </rPh>
    <rPh sb="25" eb="27">
      <t>ナイヨウ</t>
    </rPh>
    <rPh sb="28" eb="31">
      <t>グタイテキ</t>
    </rPh>
    <rPh sb="32" eb="34">
      <t>キサイ</t>
    </rPh>
    <phoneticPr fontId="2"/>
  </si>
  <si>
    <t>参考様式２－１</t>
    <phoneticPr fontId="2"/>
  </si>
  <si>
    <t>参考様式２－２</t>
    <phoneticPr fontId="2"/>
  </si>
  <si>
    <t>補助対象事業費内訳[実績]</t>
    <rPh sb="0" eb="2">
      <t>ホジョ</t>
    </rPh>
    <rPh sb="2" eb="4">
      <t>タイショウ</t>
    </rPh>
    <rPh sb="4" eb="7">
      <t>ジギョウヒ</t>
    </rPh>
    <rPh sb="7" eb="9">
      <t>ウチワケ</t>
    </rPh>
    <rPh sb="10" eb="12">
      <t>ジッセキ</t>
    </rPh>
    <phoneticPr fontId="2"/>
  </si>
  <si>
    <t>補助対象事業費内訳[実績]</t>
    <rPh sb="10" eb="12">
      <t>ジッセキ</t>
    </rPh>
    <phoneticPr fontId="2"/>
  </si>
  <si>
    <t>参考様式２－３</t>
    <phoneticPr fontId="2"/>
  </si>
  <si>
    <t>（別紙４）</t>
    <phoneticPr fontId="2"/>
  </si>
  <si>
    <t>補助事業の概要　＊複数年度にまたがる事業の場合</t>
    <rPh sb="0" eb="4">
      <t>ホジョジギョウ</t>
    </rPh>
    <rPh sb="5" eb="7">
      <t>ガイヨウ</t>
    </rPh>
    <rPh sb="9" eb="13">
      <t>フクスウネンド</t>
    </rPh>
    <rPh sb="18" eb="20">
      <t>ジギョウ</t>
    </rPh>
    <rPh sb="21" eb="23">
      <t>バアイ</t>
    </rPh>
    <phoneticPr fontId="2"/>
  </si>
  <si>
    <t>年度別事業計画内訳書　＊複数年度にまたがる事業の場合</t>
    <rPh sb="0" eb="3">
      <t>ネンドベツ</t>
    </rPh>
    <rPh sb="3" eb="5">
      <t>ジギョウ</t>
    </rPh>
    <rPh sb="5" eb="7">
      <t>ケイカク</t>
    </rPh>
    <rPh sb="7" eb="9">
      <t>ウチワケ</t>
    </rPh>
    <rPh sb="9" eb="10">
      <t>ショ</t>
    </rPh>
    <rPh sb="12" eb="14">
      <t>フクスウ</t>
    </rPh>
    <rPh sb="14" eb="16">
      <t>ネンド</t>
    </rPh>
    <rPh sb="21" eb="23">
      <t>ジギョウ</t>
    </rPh>
    <rPh sb="24" eb="26">
      <t>バアイ</t>
    </rPh>
    <phoneticPr fontId="2"/>
  </si>
  <si>
    <t>２２．</t>
  </si>
  <si>
    <t>工事工程表</t>
    <rPh sb="0" eb="2">
      <t>コウジ</t>
    </rPh>
    <rPh sb="2" eb="5">
      <t>コウテイヒョウ</t>
    </rPh>
    <phoneticPr fontId="2"/>
  </si>
  <si>
    <t>（原本写し）</t>
    <rPh sb="1" eb="3">
      <t>ゲンポン</t>
    </rPh>
    <rPh sb="3" eb="4">
      <t>ウツ</t>
    </rPh>
    <phoneticPr fontId="2"/>
  </si>
  <si>
    <t>２３．</t>
    <phoneticPr fontId="2"/>
  </si>
  <si>
    <t>２９．</t>
  </si>
  <si>
    <t>採択通知書の採択限度額を記入してください</t>
    <rPh sb="0" eb="2">
      <t>サイタク</t>
    </rPh>
    <rPh sb="2" eb="5">
      <t>ツウチショ</t>
    </rPh>
    <rPh sb="6" eb="8">
      <t>サイタク</t>
    </rPh>
    <rPh sb="8" eb="11">
      <t>ゲンドガク</t>
    </rPh>
    <rPh sb="12" eb="14">
      <t>キニュウ</t>
    </rPh>
    <phoneticPr fontId="2"/>
  </si>
  <si>
    <t>省エネルギー改修工事とバリアフリー改修工事に係る事業費の合計は５００万円以上である</t>
    <phoneticPr fontId="2"/>
  </si>
  <si>
    <t>改修後の建築物の省エネルギー性能を表示する
　※完了実績報告時に建築主への説明に使用した省エネ性能ラベルの写しを提出</t>
    <rPh sb="0" eb="3">
      <t>カイシュウゴ</t>
    </rPh>
    <rPh sb="4" eb="7">
      <t>ケンチクブツ</t>
    </rPh>
    <rPh sb="8" eb="9">
      <t>ショウ</t>
    </rPh>
    <rPh sb="14" eb="16">
      <t>セイノウ</t>
    </rPh>
    <rPh sb="17" eb="19">
      <t>ヒョウジ</t>
    </rPh>
    <rPh sb="24" eb="26">
      <t>カンリョウ</t>
    </rPh>
    <rPh sb="26" eb="28">
      <t>ジッセキ</t>
    </rPh>
    <rPh sb="28" eb="30">
      <t>ホウコク</t>
    </rPh>
    <rPh sb="30" eb="31">
      <t>ジ</t>
    </rPh>
    <rPh sb="32" eb="35">
      <t>ケンチクヌシ</t>
    </rPh>
    <rPh sb="37" eb="39">
      <t>セツメイ</t>
    </rPh>
    <rPh sb="40" eb="42">
      <t>シヨウ</t>
    </rPh>
    <rPh sb="44" eb="45">
      <t>ショウ</t>
    </rPh>
    <rPh sb="47" eb="49">
      <t>セイノウ</t>
    </rPh>
    <rPh sb="53" eb="54">
      <t>ウツ</t>
    </rPh>
    <rPh sb="56" eb="58">
      <t>テイシュツ</t>
    </rPh>
    <phoneticPr fontId="2"/>
  </si>
  <si>
    <t>採択後から採択を受けた年度の年度末までの間に工事契約等の締結を行う</t>
    <phoneticPr fontId="2"/>
  </si>
  <si>
    <t>※補助対象外事業費も含めた工事契約金額（税抜）を記入してください。</t>
    <rPh sb="6" eb="9">
      <t>ジギョウヒ</t>
    </rPh>
    <rPh sb="20" eb="22">
      <t>ゼイヌ</t>
    </rPh>
    <rPh sb="24" eb="26">
      <t>キニュウ</t>
    </rPh>
    <phoneticPr fontId="2"/>
  </si>
  <si>
    <t>補助事業の概要（本年度実施する補助事業の概要）</t>
    <rPh sb="0" eb="4">
      <t>ホジョジギョウ</t>
    </rPh>
    <rPh sb="5" eb="7">
      <t>ガイヨウ</t>
    </rPh>
    <rPh sb="8" eb="11">
      <t>ホンネンド</t>
    </rPh>
    <rPh sb="11" eb="13">
      <t>ジッシ</t>
    </rPh>
    <rPh sb="15" eb="19">
      <t>ホジョジギョウ</t>
    </rPh>
    <rPh sb="20" eb="22">
      <t>ガイヨウ</t>
    </rPh>
    <phoneticPr fontId="2"/>
  </si>
  <si>
    <t>別添１</t>
    <phoneticPr fontId="2"/>
  </si>
  <si>
    <t>年度別事業計画内訳書</t>
    <rPh sb="0" eb="3">
      <t>ネンドベツ</t>
    </rPh>
    <rPh sb="3" eb="5">
      <t>ジギョウ</t>
    </rPh>
    <rPh sb="5" eb="7">
      <t>ケイカク</t>
    </rPh>
    <rPh sb="7" eb="9">
      <t>ウチワケ</t>
    </rPh>
    <rPh sb="9" eb="10">
      <t>ショ</t>
    </rPh>
    <phoneticPr fontId="2"/>
  </si>
  <si>
    <t>別添２-１
添付資料</t>
    <rPh sb="6" eb="8">
      <t>テンプ</t>
    </rPh>
    <rPh sb="8" eb="10">
      <t>シリョウ</t>
    </rPh>
    <phoneticPr fontId="2"/>
  </si>
  <si>
    <t>別添２-２</t>
  </si>
  <si>
    <t>別添２-２</t>
    <phoneticPr fontId="2"/>
  </si>
  <si>
    <t>別添２-２
添付資料</t>
    <rPh sb="0" eb="2">
      <t>ベッテン</t>
    </rPh>
    <rPh sb="6" eb="8">
      <t>テンプ</t>
    </rPh>
    <rPh sb="8" eb="10">
      <t>シリョウ</t>
    </rPh>
    <phoneticPr fontId="2"/>
  </si>
  <si>
    <t>別添６</t>
  </si>
  <si>
    <t>別添７</t>
  </si>
  <si>
    <t>別添８-１</t>
    <phoneticPr fontId="2"/>
  </si>
  <si>
    <t>別添８-２</t>
    <phoneticPr fontId="2"/>
  </si>
  <si>
    <t>別添８-２
添付資料</t>
    <rPh sb="0" eb="2">
      <t>ベッテン</t>
    </rPh>
    <rPh sb="6" eb="8">
      <t>テンプ</t>
    </rPh>
    <rPh sb="8" eb="10">
      <t>シリョウ</t>
    </rPh>
    <phoneticPr fontId="2"/>
  </si>
  <si>
    <t>別添２-１</t>
    <phoneticPr fontId="2"/>
  </si>
  <si>
    <t>任意様式５</t>
    <phoneticPr fontId="2"/>
  </si>
  <si>
    <t>各種工事期間がわかる工事工程表</t>
    <rPh sb="0" eb="2">
      <t>カクシュ</t>
    </rPh>
    <rPh sb="2" eb="4">
      <t>コウジ</t>
    </rPh>
    <rPh sb="4" eb="6">
      <t>キカン</t>
    </rPh>
    <rPh sb="10" eb="12">
      <t>コウジ</t>
    </rPh>
    <rPh sb="12" eb="15">
      <t>コウテイヒョウ</t>
    </rPh>
    <phoneticPr fontId="2"/>
  </si>
  <si>
    <t>実施する改修工事の各工程が確認できるもの</t>
    <rPh sb="0" eb="2">
      <t>ジッシ</t>
    </rPh>
    <rPh sb="4" eb="6">
      <t>カイシュウ</t>
    </rPh>
    <rPh sb="6" eb="8">
      <t>コウジ</t>
    </rPh>
    <rPh sb="9" eb="10">
      <t>カク</t>
    </rPh>
    <rPh sb="10" eb="12">
      <t>コウテイ</t>
    </rPh>
    <rPh sb="13" eb="15">
      <t>カクニン</t>
    </rPh>
    <phoneticPr fontId="2"/>
  </si>
  <si>
    <t>任意書式</t>
    <rPh sb="0" eb="2">
      <t>ニンイ</t>
    </rPh>
    <rPh sb="2" eb="4">
      <t>ショシキ</t>
    </rPh>
    <phoneticPr fontId="2"/>
  </si>
  <si>
    <t>参考様式2-1～2-3（標準単価方式の場合は 参考様式2-4 ）の金額を転記</t>
    <rPh sb="0" eb="4">
      <t>サンコウヨウシキ</t>
    </rPh>
    <rPh sb="33" eb="35">
      <t>キンガク</t>
    </rPh>
    <rPh sb="36" eb="38">
      <t>テンキ</t>
    </rPh>
    <phoneticPr fontId="2"/>
  </si>
  <si>
    <t>申請建物の　所在地、構造、階数、延べ面積　が確認できるもの
申請建物の“新築”の完了検査日または登記時期が確認できるもの</t>
    <rPh sb="0" eb="2">
      <t>シンセイ</t>
    </rPh>
    <rPh sb="2" eb="4">
      <t>タテモノ</t>
    </rPh>
    <rPh sb="6" eb="9">
      <t>ショザイチ</t>
    </rPh>
    <rPh sb="10" eb="12">
      <t>コウゾウ</t>
    </rPh>
    <rPh sb="13" eb="15">
      <t>カイスウ</t>
    </rPh>
    <rPh sb="16" eb="17">
      <t>ノ</t>
    </rPh>
    <rPh sb="18" eb="20">
      <t>メンセキ</t>
    </rPh>
    <rPh sb="22" eb="24">
      <t>カクニン</t>
    </rPh>
    <rPh sb="30" eb="32">
      <t>シンセイ</t>
    </rPh>
    <rPh sb="32" eb="34">
      <t>タテモノ</t>
    </rPh>
    <rPh sb="40" eb="42">
      <t>カンリョウ</t>
    </rPh>
    <rPh sb="42" eb="44">
      <t>ケンサ</t>
    </rPh>
    <rPh sb="44" eb="45">
      <t>ヒ</t>
    </rPh>
    <phoneticPr fontId="2"/>
  </si>
  <si>
    <t>←（※）別添2-1の添付資料と兼用可</t>
    <phoneticPr fontId="2"/>
  </si>
  <si>
    <r>
      <rPr>
        <b/>
        <u/>
        <sz val="8.5"/>
        <color theme="1"/>
        <rFont val="ＭＳ Ｐ明朝"/>
        <family val="1"/>
        <charset val="128"/>
      </rPr>
      <t>複数年度にまたがる事業の場合</t>
    </r>
    <r>
      <rPr>
        <sz val="8.5"/>
        <color theme="1"/>
        <rFont val="ＭＳ Ｐ明朝"/>
        <family val="1"/>
        <charset val="128"/>
      </rPr>
      <t>に提出</t>
    </r>
    <rPh sb="0" eb="4">
      <t>フクスウネンド</t>
    </rPh>
    <rPh sb="9" eb="11">
      <t>ジギョウ</t>
    </rPh>
    <rPh sb="12" eb="14">
      <t>バアイ</t>
    </rPh>
    <rPh sb="15" eb="17">
      <t>テイシュツ</t>
    </rPh>
    <phoneticPr fontId="2"/>
  </si>
  <si>
    <t>別添１</t>
    <rPh sb="0" eb="2">
      <t>ベッテン</t>
    </rPh>
    <phoneticPr fontId="2"/>
  </si>
  <si>
    <t>年度別事業計画内訳書</t>
    <rPh sb="0" eb="3">
      <t>ネンドベツ</t>
    </rPh>
    <rPh sb="3" eb="5">
      <t>ジギョウ</t>
    </rPh>
    <rPh sb="5" eb="7">
      <t>ケイカク</t>
    </rPh>
    <rPh sb="7" eb="10">
      <t>ウチワケショ</t>
    </rPh>
    <phoneticPr fontId="2"/>
  </si>
  <si>
    <t>別添２-２添付資料</t>
    <rPh sb="0" eb="2">
      <t>ベッテン</t>
    </rPh>
    <rPh sb="5" eb="7">
      <t>テンプ</t>
    </rPh>
    <rPh sb="7" eb="9">
      <t>シリョウ</t>
    </rPh>
    <phoneticPr fontId="2"/>
  </si>
  <si>
    <t>別添８-２添付資料</t>
    <rPh sb="0" eb="2">
      <t>ベッテン</t>
    </rPh>
    <rPh sb="5" eb="7">
      <t>テンプ</t>
    </rPh>
    <rPh sb="7" eb="9">
      <t>シリョウ</t>
    </rPh>
    <phoneticPr fontId="2"/>
  </si>
  <si>
    <t>（任意書式）</t>
    <rPh sb="1" eb="3">
      <t>ニンイ</t>
    </rPh>
    <rPh sb="3" eb="5">
      <t>ショシキ</t>
    </rPh>
    <phoneticPr fontId="2"/>
  </si>
  <si>
    <t>年度別事業計画内訳書　＊複数年度にまたがる事業の場合</t>
    <rPh sb="0" eb="3">
      <t>ネンドベツ</t>
    </rPh>
    <rPh sb="3" eb="5">
      <t>ジギョウ</t>
    </rPh>
    <rPh sb="5" eb="10">
      <t>ケイカクウチワケショ</t>
    </rPh>
    <phoneticPr fontId="2"/>
  </si>
  <si>
    <t>の欄に記載してください。</t>
    <rPh sb="3" eb="5">
      <t>キサイ</t>
    </rPh>
    <phoneticPr fontId="2"/>
  </si>
  <si>
    <t>別添２－１</t>
    <phoneticPr fontId="2"/>
  </si>
  <si>
    <t>別添２－２</t>
    <phoneticPr fontId="2"/>
  </si>
  <si>
    <t>改修写真や計測機器の設置状況の写真等、完了出来形が判別できるもの</t>
    <rPh sb="23" eb="24">
      <t>カタチ</t>
    </rPh>
    <phoneticPr fontId="2"/>
  </si>
  <si>
    <t>省エネルギー性能の表示内容が確認できる資料</t>
    <rPh sb="0" eb="1">
      <t>ショウ</t>
    </rPh>
    <rPh sb="6" eb="8">
      <t>セイノウ</t>
    </rPh>
    <rPh sb="9" eb="11">
      <t>ヒョウジ</t>
    </rPh>
    <rPh sb="11" eb="13">
      <t>ナイヨウ</t>
    </rPh>
    <rPh sb="14" eb="16">
      <t>カクニン</t>
    </rPh>
    <rPh sb="19" eb="21">
      <t>シリョウ</t>
    </rPh>
    <phoneticPr fontId="2"/>
  </si>
  <si>
    <t>（ｃ）
＝（a）－（b）</t>
    <phoneticPr fontId="2"/>
  </si>
  <si>
    <t>　別紙１（a)　事業費</t>
    <rPh sb="1" eb="3">
      <t>ベッシ</t>
    </rPh>
    <rPh sb="8" eb="11">
      <t>ジギョウヒ</t>
    </rPh>
    <phoneticPr fontId="2"/>
  </si>
  <si>
    <t>（今年度実施する補助事業の概要を具体的に記載）</t>
    <phoneticPr fontId="2"/>
  </si>
  <si>
    <t>参考様式１－３(簡易計算用)</t>
    <rPh sb="0" eb="4">
      <t>サンコウヨウシキ</t>
    </rPh>
    <rPh sb="8" eb="12">
      <t>カンイケイサン</t>
    </rPh>
    <rPh sb="12" eb="13">
      <t>ヨウ</t>
    </rPh>
    <phoneticPr fontId="2"/>
  </si>
  <si>
    <t>注1） 一次エネルギー換算係数は、「建築物エネルギー消費性能基準等に定める省令における算出方法等に係る事項
　　　 (平成28年1月29日、国土交通省告示第265号)」別表第1による上記の値としてください。同表に記載されていない
　　　 ものは、組成等の実況による数値を使用してください。</t>
    <rPh sb="4" eb="6">
      <t>イチジ</t>
    </rPh>
    <rPh sb="18" eb="21">
      <t>ケンチクブツ</t>
    </rPh>
    <rPh sb="26" eb="28">
      <t>ショウヒ</t>
    </rPh>
    <rPh sb="28" eb="30">
      <t>セイノウ</t>
    </rPh>
    <rPh sb="30" eb="32">
      <t>キジュン</t>
    </rPh>
    <rPh sb="32" eb="33">
      <t>トウ</t>
    </rPh>
    <rPh sb="34" eb="35">
      <t>サダ</t>
    </rPh>
    <rPh sb="37" eb="39">
      <t>ショウレイ</t>
    </rPh>
    <rPh sb="43" eb="45">
      <t>サンシュツ</t>
    </rPh>
    <rPh sb="45" eb="47">
      <t>ホウホウ</t>
    </rPh>
    <rPh sb="47" eb="48">
      <t>トウ</t>
    </rPh>
    <rPh sb="49" eb="50">
      <t>カカ</t>
    </rPh>
    <rPh sb="51" eb="53">
      <t>ジコウ</t>
    </rPh>
    <rPh sb="59" eb="61">
      <t>ヘイセイ</t>
    </rPh>
    <rPh sb="63" eb="64">
      <t>ネン</t>
    </rPh>
    <rPh sb="65" eb="66">
      <t>ガツ</t>
    </rPh>
    <rPh sb="68" eb="69">
      <t>ニチ</t>
    </rPh>
    <rPh sb="70" eb="72">
      <t>コクド</t>
    </rPh>
    <rPh sb="72" eb="75">
      <t>コウツウショウ</t>
    </rPh>
    <rPh sb="75" eb="77">
      <t>コクジ</t>
    </rPh>
    <rPh sb="77" eb="78">
      <t>ダイ</t>
    </rPh>
    <rPh sb="81" eb="82">
      <t>ゴウ</t>
    </rPh>
    <rPh sb="84" eb="85">
      <t>ベツ</t>
    </rPh>
    <rPh sb="85" eb="86">
      <t>ヒョウ</t>
    </rPh>
    <rPh sb="86" eb="87">
      <t>ダイ</t>
    </rPh>
    <rPh sb="91" eb="93">
      <t>ジョウキ</t>
    </rPh>
    <rPh sb="94" eb="95">
      <t>アタイ</t>
    </rPh>
    <rPh sb="132" eb="134">
      <t>スウチ</t>
    </rPh>
    <rPh sb="135" eb="137">
      <t>シヨウ</t>
    </rPh>
    <phoneticPr fontId="2"/>
  </si>
  <si>
    <t>一次エネルギー換算係数
（単位）　(②)</t>
    <rPh sb="0" eb="2">
      <t>イチジ</t>
    </rPh>
    <rPh sb="7" eb="9">
      <t>カンサン</t>
    </rPh>
    <rPh sb="9" eb="11">
      <t>ケイスウ</t>
    </rPh>
    <phoneticPr fontId="2"/>
  </si>
  <si>
    <t>注1） 一次エネルギー換算係数は、「建築物エネルギー消費性能基準等に定める省令における算出方法等に係る事項
　　　 (平成28年1月29日、国土交通省告示第265号)」別表第1による上記の値としてください。同表に記載されていない
　　　 ものは、組成等の実況による数値を使用してください。</t>
    <rPh sb="0" eb="1">
      <t>チュウ</t>
    </rPh>
    <rPh sb="4" eb="6">
      <t>イチジ</t>
    </rPh>
    <rPh sb="18" eb="21">
      <t>ケンチクブツ</t>
    </rPh>
    <rPh sb="26" eb="28">
      <t>ショウヒ</t>
    </rPh>
    <rPh sb="28" eb="30">
      <t>セイノウ</t>
    </rPh>
    <rPh sb="30" eb="32">
      <t>キジュン</t>
    </rPh>
    <rPh sb="32" eb="33">
      <t>トウ</t>
    </rPh>
    <rPh sb="34" eb="35">
      <t>サダ</t>
    </rPh>
    <rPh sb="37" eb="39">
      <t>ショウレイ</t>
    </rPh>
    <rPh sb="43" eb="45">
      <t>サンシュツ</t>
    </rPh>
    <rPh sb="45" eb="47">
      <t>ホウホウ</t>
    </rPh>
    <rPh sb="47" eb="48">
      <t>トウ</t>
    </rPh>
    <rPh sb="49" eb="50">
      <t>カカワ</t>
    </rPh>
    <rPh sb="51" eb="53">
      <t>ジコウ</t>
    </rPh>
    <rPh sb="59" eb="61">
      <t>ヘイセイ</t>
    </rPh>
    <rPh sb="63" eb="64">
      <t>ネン</t>
    </rPh>
    <rPh sb="65" eb="66">
      <t>ガツ</t>
    </rPh>
    <rPh sb="68" eb="69">
      <t>ニチ</t>
    </rPh>
    <rPh sb="70" eb="72">
      <t>コクド</t>
    </rPh>
    <rPh sb="72" eb="75">
      <t>コウツウショウ</t>
    </rPh>
    <rPh sb="75" eb="77">
      <t>コクジ</t>
    </rPh>
    <rPh sb="77" eb="78">
      <t>ダイ</t>
    </rPh>
    <rPh sb="81" eb="82">
      <t>ゴウ</t>
    </rPh>
    <rPh sb="84" eb="85">
      <t>ベツ</t>
    </rPh>
    <rPh sb="85" eb="86">
      <t>ヒョウ</t>
    </rPh>
    <rPh sb="86" eb="87">
      <t>ダイ</t>
    </rPh>
    <rPh sb="91" eb="93">
      <t>ジョウキ</t>
    </rPh>
    <rPh sb="94" eb="95">
      <t>アタイ</t>
    </rPh>
    <rPh sb="132" eb="134">
      <t>スウチ</t>
    </rPh>
    <rPh sb="135" eb="137">
      <t>シヨウ</t>
    </rPh>
    <phoneticPr fontId="2"/>
  </si>
  <si>
    <t>参考様式２－３[実績]</t>
    <rPh sb="8" eb="10">
      <t>ジッセキ</t>
    </rPh>
    <phoneticPr fontId="2"/>
  </si>
  <si>
    <t>←交付決定通知書の交付決定額を入力してください</t>
    <phoneticPr fontId="2"/>
  </si>
  <si>
    <t>←採択通知書の補助限度額を入力してください</t>
    <phoneticPr fontId="2"/>
  </si>
  <si>
    <t>参考様式２－１(集計表)[実績]</t>
    <rPh sb="8" eb="10">
      <t>シュウケイ</t>
    </rPh>
    <rPh sb="10" eb="11">
      <t>ヒョウ</t>
    </rPh>
    <rPh sb="13" eb="15">
      <t>ジッセキ</t>
    </rPh>
    <phoneticPr fontId="2"/>
  </si>
  <si>
    <t>参考様式２－１(建物毎)[実績]</t>
    <rPh sb="8" eb="10">
      <t>タテモノ</t>
    </rPh>
    <rPh sb="10" eb="11">
      <t>ゴト</t>
    </rPh>
    <rPh sb="13" eb="15">
      <t>ジッセキ</t>
    </rPh>
    <phoneticPr fontId="2"/>
  </si>
  <si>
    <t>参考様式２－２[実績]</t>
    <rPh sb="8" eb="10">
      <t>ジッセキ</t>
    </rPh>
    <phoneticPr fontId="2"/>
  </si>
  <si>
    <t>←交付決定通知書の交付決定額を入力してください</t>
    <rPh sb="1" eb="3">
      <t>コウフ</t>
    </rPh>
    <rPh sb="3" eb="5">
      <t>ケッテイ</t>
    </rPh>
    <rPh sb="5" eb="8">
      <t>ツウチショ</t>
    </rPh>
    <rPh sb="9" eb="11">
      <t>コウフ</t>
    </rPh>
    <rPh sb="11" eb="13">
      <t>ケッテイ</t>
    </rPh>
    <rPh sb="13" eb="14">
      <t>ガク</t>
    </rPh>
    <rPh sb="15" eb="17">
      <t>ニュウリョク</t>
    </rPh>
    <phoneticPr fontId="2"/>
  </si>
  <si>
    <t>年度別事業計画内訳書　※複数年度にまたがる事業の場合</t>
    <rPh sb="0" eb="3">
      <t>ネンドベツ</t>
    </rPh>
    <rPh sb="3" eb="10">
      <t>ジギョウケイカクウチワケショ</t>
    </rPh>
    <rPh sb="12" eb="16">
      <t>フクスウネンド</t>
    </rPh>
    <rPh sb="21" eb="23">
      <t>ジギョウ</t>
    </rPh>
    <rPh sb="24" eb="26">
      <t>バアイ</t>
    </rPh>
    <phoneticPr fontId="2"/>
  </si>
  <si>
    <t>別記様式第１２</t>
    <phoneticPr fontId="2"/>
  </si>
  <si>
    <t>←計上が無い場合は“0”を入力してください</t>
    <rPh sb="1" eb="3">
      <t>ケイジョウ</t>
    </rPh>
    <rPh sb="4" eb="5">
      <t>ナ</t>
    </rPh>
    <rPh sb="6" eb="8">
      <t>バアイ</t>
    </rPh>
    <rPh sb="13" eb="15">
      <t>ニュウリョク</t>
    </rPh>
    <phoneticPr fontId="2"/>
  </si>
  <si>
    <t>←上段（　）内には交付申請（または交付変更承認申請）に基づく交付決定額を入力</t>
    <rPh sb="36" eb="38">
      <t>ニュウリョク</t>
    </rPh>
    <phoneticPr fontId="2"/>
  </si>
  <si>
    <t>←下段には実績報告時の金額を入力</t>
    <rPh sb="1" eb="3">
      <t>ゲダン</t>
    </rPh>
    <rPh sb="5" eb="7">
      <t>ジッセキ</t>
    </rPh>
    <rPh sb="7" eb="10">
      <t>ホウコクジ</t>
    </rPh>
    <rPh sb="11" eb="13">
      <t>キンガク</t>
    </rPh>
    <rPh sb="14" eb="16">
      <t>ニュウリョク</t>
    </rPh>
    <phoneticPr fontId="2"/>
  </si>
  <si>
    <t>←計上が無い場合、0を入力してください</t>
    <rPh sb="1" eb="3">
      <t>ケイジョウ</t>
    </rPh>
    <rPh sb="4" eb="5">
      <t>ナ</t>
    </rPh>
    <rPh sb="6" eb="8">
      <t>バアイ</t>
    </rPh>
    <rPh sb="11" eb="13">
      <t>ニュウリョク</t>
    </rPh>
    <phoneticPr fontId="2"/>
  </si>
  <si>
    <t>※複数年度事業として採択を受けた場合のみ提出</t>
    <rPh sb="20" eb="22">
      <t>テイシュツ</t>
    </rPh>
    <phoneticPr fontId="2"/>
  </si>
  <si>
    <t>※複数年度事業として採択を受けた場合のみ提出</t>
    <phoneticPr fontId="2"/>
  </si>
  <si>
    <t>交付申請額
（Ｈ）＝（Ｆ+Ｇ）</t>
    <phoneticPr fontId="2"/>
  </si>
  <si>
    <t>前回交付決定額（Ｉ）</t>
    <rPh sb="0" eb="2">
      <t>ゼンカイ</t>
    </rPh>
    <rPh sb="2" eb="4">
      <t>コウフ</t>
    </rPh>
    <rPh sb="4" eb="6">
      <t>ケッテイ</t>
    </rPh>
    <rPh sb="6" eb="7">
      <t>ガク</t>
    </rPh>
    <phoneticPr fontId="2"/>
  </si>
  <si>
    <t>うち、
交付申請済
○棟</t>
    <phoneticPr fontId="2"/>
  </si>
  <si>
    <t>(ｃ）について交付変更承認申請の予定時期の内訳</t>
    <phoneticPr fontId="2"/>
  </si>
  <si>
    <t>補助基本額
（※1）</t>
    <rPh sb="0" eb="2">
      <t>ホジョ</t>
    </rPh>
    <rPh sb="2" eb="4">
      <t>キホン</t>
    </rPh>
    <rPh sb="4" eb="5">
      <t>ガク</t>
    </rPh>
    <phoneticPr fontId="2"/>
  </si>
  <si>
    <t>小計（Ｂ）</t>
    <rPh sb="0" eb="2">
      <t>ショウケイ</t>
    </rPh>
    <phoneticPr fontId="2"/>
  </si>
  <si>
    <t xml:space="preserve">補助金交付
申請額(G)(※1)
(G) = (B)+(C)+ (E）+(F) </t>
    <phoneticPr fontId="2"/>
  </si>
  <si>
    <t>注１）消費税等を除いた額を記載してください。</t>
    <rPh sb="0" eb="1">
      <t>チュウ</t>
    </rPh>
    <rPh sb="3" eb="7">
      <t>ショウヒゼイナド</t>
    </rPh>
    <rPh sb="8" eb="9">
      <t>ノゾ</t>
    </rPh>
    <rPh sb="11" eb="12">
      <t>ガク</t>
    </rPh>
    <rPh sb="13" eb="15">
      <t>キサイ</t>
    </rPh>
    <phoneticPr fontId="2"/>
  </si>
  <si>
    <t>　・提案申請書(様式１)バリアフリー改修工事を「実施する」にチェックされた場合は、</t>
    <rPh sb="2" eb="4">
      <t>テイアン</t>
    </rPh>
    <rPh sb="4" eb="7">
      <t>シンセイショ</t>
    </rPh>
    <rPh sb="8" eb="10">
      <t>ヨウシキ</t>
    </rPh>
    <rPh sb="18" eb="20">
      <t>カイシュウ</t>
    </rPh>
    <rPh sb="20" eb="22">
      <t>コウジ</t>
    </rPh>
    <rPh sb="24" eb="26">
      <t>ジッシ</t>
    </rPh>
    <rPh sb="37" eb="39">
      <t>バアイ</t>
    </rPh>
    <phoneticPr fontId="2"/>
  </si>
  <si>
    <t>　　本様式に沿って工事種別、施工部位の当該部分に□を■としてチェックをしてください。</t>
    <phoneticPr fontId="2"/>
  </si>
  <si>
    <t>　　また、併せて当該工事の工事箇所数およびその工事費を記入してください。</t>
    <rPh sb="5" eb="6">
      <t>アワ</t>
    </rPh>
    <phoneticPr fontId="2"/>
  </si>
  <si>
    <t>　　バリアフリー改修工事の実施箇所がわかる図面を別添資料として提出してください。</t>
    <rPh sb="5" eb="7">
      <t>カイシュウ</t>
    </rPh>
    <rPh sb="7" eb="9">
      <t>コウジ</t>
    </rPh>
    <rPh sb="10" eb="12">
      <t>ジッシ</t>
    </rPh>
    <rPh sb="15" eb="17">
      <t>カショ</t>
    </rPh>
    <rPh sb="21" eb="23">
      <t>ベッテン</t>
    </rPh>
    <rPh sb="23" eb="25">
      <t>シリョウ</t>
    </rPh>
    <rPh sb="28" eb="30">
      <t>テイシュツ</t>
    </rPh>
    <phoneticPr fontId="2"/>
  </si>
  <si>
    <t>　・(様式１)で「実施しない」にチェックされた場合は、本様式の提出は必要ありません。</t>
    <rPh sb="0" eb="2">
      <t>ヨウシキ</t>
    </rPh>
    <rPh sb="20" eb="22">
      <t>バアイ</t>
    </rPh>
    <rPh sb="23" eb="24">
      <t>ホ</t>
    </rPh>
    <rPh sb="24" eb="25">
      <t>ホン</t>
    </rPh>
    <rPh sb="25" eb="27">
      <t>ヨウシキ</t>
    </rPh>
    <rPh sb="27" eb="29">
      <t>テイシュツ</t>
    </rPh>
    <rPh sb="30" eb="32">
      <t>ヒツヨウ</t>
    </rPh>
    <phoneticPr fontId="2"/>
  </si>
  <si>
    <t>参考様式２－１[交付]</t>
    <phoneticPr fontId="2"/>
  </si>
  <si>
    <t>別紙２（A）　補助金申請額</t>
    <rPh sb="0" eb="2">
      <t>ベッシ</t>
    </rPh>
    <phoneticPr fontId="2"/>
  </si>
  <si>
    <t>別紙２（B）　補助金申請額</t>
    <rPh sb="0" eb="2">
      <t>ベッシ</t>
    </rPh>
    <phoneticPr fontId="2"/>
  </si>
  <si>
    <t>別紙２（D）　補助金申請額</t>
    <rPh sb="0" eb="2">
      <t>ベッシ</t>
    </rPh>
    <phoneticPr fontId="2"/>
  </si>
  <si>
    <t>別紙１（D）　補助金申請額</t>
    <rPh sb="0" eb="2">
      <t>ベッシ</t>
    </rPh>
    <phoneticPr fontId="2"/>
  </si>
  <si>
    <t>　別紙２（a)　事業費</t>
    <rPh sb="1" eb="3">
      <t>ベッシ</t>
    </rPh>
    <rPh sb="8" eb="11">
      <t>ジギョウヒ</t>
    </rPh>
    <phoneticPr fontId="2"/>
  </si>
  <si>
    <t>別紙２（Ａ)　補助対象事業費</t>
    <rPh sb="0" eb="2">
      <t>ベッシ</t>
    </rPh>
    <rPh sb="7" eb="11">
      <t>ホジョタイショウ</t>
    </rPh>
    <rPh sb="11" eb="14">
      <t>ジギョウヒ</t>
    </rPh>
    <phoneticPr fontId="2"/>
  </si>
  <si>
    <t>別紙２（Ｂ)　補助対象事業費</t>
    <rPh sb="0" eb="2">
      <t>ベッシ</t>
    </rPh>
    <phoneticPr fontId="2"/>
  </si>
  <si>
    <t>別紙２（D)　補助対象事業費</t>
    <rPh sb="0" eb="2">
      <t>ベッシ</t>
    </rPh>
    <phoneticPr fontId="2"/>
  </si>
  <si>
    <t>預金種別：別段はその他を選択</t>
    <rPh sb="0" eb="4">
      <t>ヨキンシュベツ</t>
    </rPh>
    <rPh sb="5" eb="7">
      <t>ベツダン</t>
    </rPh>
    <rPh sb="10" eb="11">
      <t>タ</t>
    </rPh>
    <rPh sb="12" eb="14">
      <t>センタク</t>
    </rPh>
    <phoneticPr fontId="2"/>
  </si>
  <si>
    <t>の欄に記載してください。</t>
    <phoneticPr fontId="2"/>
  </si>
  <si>
    <r>
      <t>申請する建築物が耐震性を有する(</t>
    </r>
    <r>
      <rPr>
        <b/>
        <sz val="10"/>
        <rFont val="ＭＳ 明朝"/>
        <family val="1"/>
        <charset val="128"/>
      </rPr>
      <t>※</t>
    </r>
    <r>
      <rPr>
        <sz val="10"/>
        <rFont val="ＭＳ 明朝"/>
        <family val="1"/>
        <charset val="128"/>
      </rPr>
      <t>)</t>
    </r>
    <r>
      <rPr>
        <sz val="11"/>
        <rFont val="ＭＳ 明朝"/>
        <family val="1"/>
        <charset val="128"/>
      </rPr>
      <t>ことの証明として、実績報告時に以下の書類を提出します。</t>
    </r>
    <rPh sb="8" eb="11">
      <t>タイシンセイ</t>
    </rPh>
    <rPh sb="12" eb="13">
      <t>ユウ</t>
    </rPh>
    <rPh sb="21" eb="23">
      <t>ショウメイ</t>
    </rPh>
    <rPh sb="27" eb="29">
      <t>ジッセキ</t>
    </rPh>
    <rPh sb="29" eb="31">
      <t>ホウコク</t>
    </rPh>
    <rPh sb="31" eb="32">
      <t>ジ</t>
    </rPh>
    <rPh sb="33" eb="35">
      <t>イカ</t>
    </rPh>
    <rPh sb="36" eb="38">
      <t>ショルイ</t>
    </rPh>
    <rPh sb="39" eb="41">
      <t>テイシュツ</t>
    </rPh>
    <phoneticPr fontId="2"/>
  </si>
  <si>
    <r>
      <t>イ）　その他耐震性を有する(</t>
    </r>
    <r>
      <rPr>
        <b/>
        <sz val="11"/>
        <rFont val="ＭＳ 明朝"/>
        <family val="1"/>
        <charset val="128"/>
      </rPr>
      <t>※</t>
    </r>
    <r>
      <rPr>
        <sz val="11"/>
        <rFont val="ＭＳ 明朝"/>
        <family val="1"/>
        <charset val="128"/>
      </rPr>
      <t>)ことを証明する書類（耐震診断の結果等）</t>
    </r>
    <phoneticPr fontId="2"/>
  </si>
  <si>
    <t>A</t>
  </si>
  <si>
    <t>採択額（補助限度額）</t>
    <rPh sb="0" eb="2">
      <t>サイタク</t>
    </rPh>
    <rPh sb="2" eb="3">
      <t>ガク</t>
    </rPh>
    <rPh sb="4" eb="9">
      <t>ホジョゲンドガク</t>
    </rPh>
    <phoneticPr fontId="2"/>
  </si>
  <si>
    <t>□ 規模を選択</t>
  </si>
  <si>
    <t>別添９</t>
    <phoneticPr fontId="2"/>
  </si>
  <si>
    <t>令和８年度住宅・建築物環境対策事業費補助金事業の交付申請に係る宣誓書</t>
    <phoneticPr fontId="2"/>
  </si>
  <si>
    <t>令和８年度住宅・建築物環境対策事業費補助金事業の交付申請にあたり、下記の事項</t>
    <phoneticPr fontId="2"/>
  </si>
  <si>
    <t>について確認し、遵守することを宣誓します。</t>
    <phoneticPr fontId="2"/>
  </si>
  <si>
    <r>
      <t>完了予定期日までに実施できる</t>
    </r>
    <r>
      <rPr>
        <u/>
        <sz val="12"/>
        <color theme="1"/>
        <rFont val="ＭＳ 明朝"/>
        <family val="1"/>
        <charset val="128"/>
      </rPr>
      <t>事業内容を精査</t>
    </r>
    <r>
      <rPr>
        <sz val="12"/>
        <color theme="1"/>
        <rFont val="ＭＳ 明朝"/>
        <family val="1"/>
        <charset val="128"/>
      </rPr>
      <t>し、当該事業の実施に</t>
    </r>
    <r>
      <rPr>
        <u/>
        <sz val="12"/>
        <color theme="1"/>
        <rFont val="ＭＳ 明朝"/>
        <family val="1"/>
        <charset val="128"/>
      </rPr>
      <t>必要な補助</t>
    </r>
    <rPh sb="34" eb="36">
      <t>ホジョ</t>
    </rPh>
    <phoneticPr fontId="2"/>
  </si>
  <si>
    <r>
      <rPr>
        <u/>
        <sz val="12"/>
        <color theme="1"/>
        <rFont val="ＭＳ 明朝"/>
        <family val="1"/>
        <charset val="128"/>
      </rPr>
      <t>金の額を交付申請</t>
    </r>
    <r>
      <rPr>
        <sz val="12"/>
        <color theme="1"/>
        <rFont val="ＭＳ 明朝"/>
        <family val="1"/>
        <charset val="128"/>
      </rPr>
      <t>すること。</t>
    </r>
    <rPh sb="0" eb="1">
      <t>キン</t>
    </rPh>
    <phoneticPr fontId="2"/>
  </si>
  <si>
    <t>交付決定後、やむを得ない事情により、完了予定期日までに実施する事業の内容</t>
    <phoneticPr fontId="2"/>
  </si>
  <si>
    <r>
      <t>に変更が生じ、当該事業の実施に必要な補助金の額が</t>
    </r>
    <r>
      <rPr>
        <u/>
        <sz val="12"/>
        <color theme="1"/>
        <rFont val="ＭＳ 明朝"/>
        <family val="1"/>
        <charset val="128"/>
      </rPr>
      <t>交付決定額を下回ることが</t>
    </r>
    <phoneticPr fontId="2"/>
  </si>
  <si>
    <r>
      <rPr>
        <u/>
        <sz val="12"/>
        <color theme="1"/>
        <rFont val="ＭＳ 明朝"/>
        <family val="1"/>
        <charset val="128"/>
      </rPr>
      <t>見込まれる場合は</t>
    </r>
    <r>
      <rPr>
        <sz val="12"/>
        <color theme="1"/>
        <rFont val="ＭＳ 明朝"/>
        <family val="1"/>
        <charset val="128"/>
      </rPr>
      <t>、</t>
    </r>
    <r>
      <rPr>
        <u/>
        <sz val="12"/>
        <color theme="1"/>
        <rFont val="ＭＳ 明朝"/>
        <family val="1"/>
        <charset val="128"/>
      </rPr>
      <t>速やかに事務事業者に報告の上、その指示に従う</t>
    </r>
    <r>
      <rPr>
        <sz val="12"/>
        <color theme="1"/>
        <rFont val="ＭＳ 明朝"/>
        <family val="1"/>
        <charset val="128"/>
      </rPr>
      <t>こと。</t>
    </r>
    <phoneticPr fontId="2"/>
  </si>
  <si>
    <r>
      <t>１及び２の事項を遵守しなかった場合には、</t>
    </r>
    <r>
      <rPr>
        <u/>
        <sz val="12"/>
        <color theme="1"/>
        <rFont val="ＭＳ 明朝"/>
        <family val="1"/>
        <charset val="128"/>
      </rPr>
      <t>今後、本事業における補助金の交付</t>
    </r>
    <phoneticPr fontId="2"/>
  </si>
  <si>
    <r>
      <rPr>
        <u/>
        <sz val="12"/>
        <color theme="1"/>
        <rFont val="ＭＳ 明朝"/>
        <family val="1"/>
        <charset val="128"/>
      </rPr>
      <t>を受けられない場合があることを承諾</t>
    </r>
    <r>
      <rPr>
        <sz val="12"/>
        <color theme="1"/>
        <rFont val="ＭＳ 明朝"/>
        <family val="1"/>
        <charset val="128"/>
      </rPr>
      <t>すること。</t>
    </r>
    <phoneticPr fontId="2"/>
  </si>
  <si>
    <t>令和８年</t>
    <phoneticPr fontId="2"/>
  </si>
  <si>
    <t>日</t>
    <rPh sb="0" eb="1">
      <t>ニチ</t>
    </rPh>
    <phoneticPr fontId="2"/>
  </si>
  <si>
    <t>（代表提案者）</t>
    <rPh sb="1" eb="6">
      <t>ダイヒョウテイアンシャ</t>
    </rPh>
    <phoneticPr fontId="2"/>
  </si>
  <si>
    <t>提案団体名</t>
    <rPh sb="0" eb="2">
      <t>テイアン</t>
    </rPh>
    <rPh sb="2" eb="5">
      <t>ダンタイメイ</t>
    </rPh>
    <phoneticPr fontId="2"/>
  </si>
  <si>
    <t>代表者</t>
    <rPh sb="0" eb="3">
      <t>ダイヒョウシャ</t>
    </rPh>
    <phoneticPr fontId="2"/>
  </si>
  <si>
    <t>責任者</t>
    <rPh sb="0" eb="3">
      <t>セキニンシャ</t>
    </rPh>
    <phoneticPr fontId="2"/>
  </si>
  <si>
    <t>責任者とは、事務窓口のご連絡先ではなく、事業部長や本部長、工場長など本プロジェクトの責任をとれる方で、
電話番号は責任者様の電話番号を明記願います。</t>
    <phoneticPr fontId="2"/>
  </si>
  <si>
    <t>電話番号</t>
    <rPh sb="0" eb="2">
      <t>デンワ</t>
    </rPh>
    <rPh sb="2" eb="4">
      <t>バンゴウ</t>
    </rPh>
    <phoneticPr fontId="2"/>
  </si>
  <si>
    <t>令和８年度　既存建築物省エネ化推進事業</t>
    <rPh sb="0" eb="2">
      <t>レイワ</t>
    </rPh>
    <rPh sb="3" eb="5">
      <t>ネンド</t>
    </rPh>
    <rPh sb="4" eb="5">
      <t>ド</t>
    </rPh>
    <rPh sb="6" eb="8">
      <t>キゾン</t>
    </rPh>
    <rPh sb="8" eb="11">
      <t>ケンチクブツ</t>
    </rPh>
    <rPh sb="11" eb="12">
      <t>ショウ</t>
    </rPh>
    <rPh sb="14" eb="15">
      <t>カ</t>
    </rPh>
    <rPh sb="15" eb="17">
      <t>スイシン</t>
    </rPh>
    <rPh sb="17" eb="19">
      <t>ジギョウ</t>
    </rPh>
    <phoneticPr fontId="2"/>
  </si>
  <si>
    <t>令和８年度住宅・建築物環境対策事業費補助金交付申請書</t>
    <rPh sb="0" eb="2">
      <t>レイワ</t>
    </rPh>
    <rPh sb="3" eb="5">
      <t>ネンド</t>
    </rPh>
    <phoneticPr fontId="2"/>
  </si>
  <si>
    <t>（令和８年度）</t>
    <rPh sb="1" eb="3">
      <t>レイワ</t>
    </rPh>
    <rPh sb="4" eb="6">
      <t>ネンド</t>
    </rPh>
    <phoneticPr fontId="2"/>
  </si>
  <si>
    <t>　私は上記の者を交付申請書等の問い合わせ先となることを定め、令和８年度既存建築物</t>
    <rPh sb="1" eb="2">
      <t>ワタシ</t>
    </rPh>
    <rPh sb="3" eb="5">
      <t>ジョウキ</t>
    </rPh>
    <rPh sb="6" eb="7">
      <t>モノ</t>
    </rPh>
    <rPh sb="8" eb="10">
      <t>コウフ</t>
    </rPh>
    <rPh sb="10" eb="12">
      <t>シンセイ</t>
    </rPh>
    <rPh sb="12" eb="13">
      <t>ショ</t>
    </rPh>
    <rPh sb="13" eb="14">
      <t>トウ</t>
    </rPh>
    <rPh sb="15" eb="16">
      <t>ト</t>
    </rPh>
    <rPh sb="17" eb="18">
      <t>ア</t>
    </rPh>
    <rPh sb="20" eb="21">
      <t>サキ</t>
    </rPh>
    <rPh sb="27" eb="28">
      <t>サダ</t>
    </rPh>
    <rPh sb="30" eb="32">
      <t>レイワ</t>
    </rPh>
    <rPh sb="33" eb="35">
      <t>ネンド</t>
    </rPh>
    <rPh sb="34" eb="35">
      <t>ド</t>
    </rPh>
    <rPh sb="35" eb="37">
      <t>キゾン</t>
    </rPh>
    <rPh sb="37" eb="40">
      <t>ケンチクブツ</t>
    </rPh>
    <phoneticPr fontId="2"/>
  </si>
  <si>
    <t>令和８年度住宅・建築物環境対策事業費補助金交付変更承認申請書</t>
    <rPh sb="0" eb="2">
      <t>レイワ</t>
    </rPh>
    <rPh sb="3" eb="5">
      <t>ネンド</t>
    </rPh>
    <phoneticPr fontId="2"/>
  </si>
  <si>
    <t>令和８年度住宅・建築物環境対策事業費補助金交付変更承認申請書</t>
    <phoneticPr fontId="2"/>
  </si>
  <si>
    <t>　令和　年　月　日付けＫＫＪ０８発第ＫＣ　　　　号をもって交付決定の通知を受けた標記事業については、当該決定の額及びその内容を変更したいので、下記のとおり申請します。</t>
    <phoneticPr fontId="2"/>
  </si>
  <si>
    <t>令和８年度住宅・建築物環境対策事業費補助金完了実績報告書</t>
    <rPh sb="0" eb="2">
      <t>レイワ</t>
    </rPh>
    <rPh sb="3" eb="5">
      <t>ネンド</t>
    </rPh>
    <rPh sb="4" eb="5">
      <t>ド</t>
    </rPh>
    <rPh sb="5" eb="7">
      <t>ジュウタク</t>
    </rPh>
    <rPh sb="8" eb="11">
      <t>ケンチクブツ</t>
    </rPh>
    <rPh sb="11" eb="13">
      <t>カンキョウ</t>
    </rPh>
    <rPh sb="13" eb="15">
      <t>タイサク</t>
    </rPh>
    <rPh sb="15" eb="18">
      <t>ジギョウヒ</t>
    </rPh>
    <rPh sb="18" eb="21">
      <t>ホジョキン</t>
    </rPh>
    <rPh sb="21" eb="23">
      <t>カンリョウ</t>
    </rPh>
    <rPh sb="23" eb="25">
      <t>ジッセキ</t>
    </rPh>
    <rPh sb="25" eb="28">
      <t>ホウコクショ</t>
    </rPh>
    <phoneticPr fontId="2"/>
  </si>
  <si>
    <t>令和８年度住宅・建築物環境対策事業費補助金完了実績報告書</t>
    <phoneticPr fontId="2"/>
  </si>
  <si>
    <t xml:space="preserve"> ただし、令和　年　月　日付けＫＫＪ０８発第ＫＣ</t>
    <rPh sb="12" eb="13">
      <t>ニチ</t>
    </rPh>
    <phoneticPr fontId="2"/>
  </si>
  <si>
    <r>
      <rPr>
        <sz val="10"/>
        <rFont val="ＭＳ 明朝"/>
        <family val="1"/>
        <charset val="128"/>
      </rPr>
      <t xml:space="preserve"> </t>
    </r>
    <r>
      <rPr>
        <sz val="12"/>
        <rFont val="ＭＳ 明朝"/>
        <family val="1"/>
        <charset val="128"/>
      </rPr>
      <t>あった令和８年度既存建築物省エネ化推進事業に係る国庫補助金として、上記</t>
    </r>
    <phoneticPr fontId="2"/>
  </si>
  <si>
    <r>
      <rPr>
        <b/>
        <u/>
        <sz val="8.5"/>
        <rFont val="ＭＳ Ｐゴシック"/>
        <family val="3"/>
        <charset val="128"/>
      </rPr>
      <t>複数年度にまたがる事業の場合</t>
    </r>
    <r>
      <rPr>
        <sz val="8.5"/>
        <rFont val="ＭＳ Ｐゴシック"/>
        <family val="3"/>
        <charset val="128"/>
      </rPr>
      <t>に提出</t>
    </r>
    <rPh sb="0" eb="4">
      <t>フクスウネンド</t>
    </rPh>
    <rPh sb="9" eb="11">
      <t>ジギョウ</t>
    </rPh>
    <rPh sb="12" eb="14">
      <t>バアイ</t>
    </rPh>
    <rPh sb="15" eb="17">
      <t>テイシュツ</t>
    </rPh>
    <phoneticPr fontId="2"/>
  </si>
  <si>
    <t>設計図面（案内・配置図、建物求積図、平面図、立面図など）、改修部分、計測の範囲が明確で計測機器の設置が分かる書類等</t>
    <rPh sb="5" eb="7">
      <t>アンナイ</t>
    </rPh>
    <rPh sb="12" eb="14">
      <t>タテモノ</t>
    </rPh>
    <rPh sb="14" eb="17">
      <t>キュウセキズ</t>
    </rPh>
    <rPh sb="18" eb="21">
      <t>ヘイメンズ</t>
    </rPh>
    <rPh sb="22" eb="25">
      <t>リツメンズ</t>
    </rPh>
    <rPh sb="43" eb="45">
      <t>ケイソク</t>
    </rPh>
    <rPh sb="45" eb="47">
      <t>キキ</t>
    </rPh>
    <phoneticPr fontId="2"/>
  </si>
  <si>
    <r>
      <t>（</t>
    </r>
    <r>
      <rPr>
        <b/>
        <sz val="10"/>
        <rFont val="ＭＳ Ｐゴシック"/>
        <family val="3"/>
        <charset val="128"/>
      </rPr>
      <t>※</t>
    </r>
    <r>
      <rPr>
        <sz val="10"/>
        <rFont val="ＭＳ Ｐゴシック"/>
        <family val="3"/>
        <charset val="128"/>
      </rPr>
      <t>）　別添２-１添付資料で耐震性を有することが確認できる場合は、別添８-1の添付書類は省略可</t>
    </r>
    <rPh sb="4" eb="6">
      <t>ベッテン</t>
    </rPh>
    <rPh sb="9" eb="11">
      <t>テンプ</t>
    </rPh>
    <rPh sb="11" eb="13">
      <t>シリョウ</t>
    </rPh>
    <rPh sb="14" eb="17">
      <t>タイシンセイ</t>
    </rPh>
    <rPh sb="18" eb="19">
      <t>ユウ</t>
    </rPh>
    <rPh sb="24" eb="26">
      <t>カクニン</t>
    </rPh>
    <rPh sb="29" eb="31">
      <t>バアイ</t>
    </rPh>
    <rPh sb="33" eb="35">
      <t>ベッテン</t>
    </rPh>
    <rPh sb="39" eb="41">
      <t>テンプ</t>
    </rPh>
    <rPh sb="41" eb="43">
      <t>ショルイ</t>
    </rPh>
    <rPh sb="44" eb="46">
      <t>ショウリャク</t>
    </rPh>
    <rPh sb="46" eb="47">
      <t>カ</t>
    </rPh>
    <phoneticPr fontId="2"/>
  </si>
  <si>
    <r>
      <t>　事業の要件</t>
    </r>
    <r>
      <rPr>
        <sz val="11"/>
        <rFont val="ＭＳ Ｐゴシック"/>
        <family val="3"/>
        <charset val="128"/>
      </rPr>
      <t>　（該当する項目の□を■としてチェック）</t>
    </r>
    <phoneticPr fontId="2"/>
  </si>
  <si>
    <t>改修後に耐震性を有する
　※原則、新耐震基準（昭和56年6月1日に施行された建築基準法施行令第3章および第5章の4に規定する基準をいう。）に適合、又は、耐震改修促進法に基づく「地震に対する安全上耐震関係規定に準ずるものとして国土交通大臣が定める基準」（平成18年国土交通省告示185号）に適合しているもの</t>
    <rPh sb="14" eb="16">
      <t>ゲンソク</t>
    </rPh>
    <phoneticPr fontId="2"/>
  </si>
  <si>
    <t>　令和８年度住宅・建築物環境対策事業費に要する費用について、補助金の交付を受けたいので、令和８年度既存建築物省エネ化推進事業補助金交付規程第６の規定により、関係書類を添えて下記の通り申請します。なお、当該手続にあたっては、令和８年度既存建築物省エネ化推進事業補助金交付規程を遵守します。</t>
    <rPh sb="44" eb="46">
      <t>レイワ</t>
    </rPh>
    <rPh sb="111" eb="113">
      <t>レイワ</t>
    </rPh>
    <phoneticPr fontId="2"/>
  </si>
  <si>
    <t>設計図面（案内・配置図、建物求積図、平面図、立面図など）、改修部分、</t>
    <rPh sb="5" eb="7">
      <t>アンナイ</t>
    </rPh>
    <rPh sb="10" eb="11">
      <t>ズ</t>
    </rPh>
    <rPh sb="12" eb="14">
      <t>タテモノ</t>
    </rPh>
    <rPh sb="14" eb="17">
      <t>キュウセキズ</t>
    </rPh>
    <rPh sb="18" eb="21">
      <t>ヘイメンズ</t>
    </rPh>
    <phoneticPr fontId="2"/>
  </si>
  <si>
    <t>（任意様式３）</t>
    <phoneticPr fontId="2"/>
  </si>
  <si>
    <t>（任意様式４）</t>
    <phoneticPr fontId="2"/>
  </si>
  <si>
    <t>（任意様式５）</t>
    <phoneticPr fontId="2"/>
  </si>
  <si>
    <t>（任意書式）</t>
    <phoneticPr fontId="2"/>
  </si>
  <si>
    <t>事務窓口の連絡先ではなく、事業部長や本部長、工場長など本プロジェクトの責任をとれる方で、電話番号は責任者様の電話番号を明記</t>
    <phoneticPr fontId="2"/>
  </si>
  <si>
    <t>令和　年 　月 　日付けＫＫＪ０８発第ＫＣ　　　号をもって補助金の交付決定を受けた標記事業が完了したので、令和８年度既存建築物省エネ化推進事業補助金交付規程第１３の規定により、関係書類を添え、下記のとおり報告します。</t>
    <rPh sb="0" eb="2">
      <t>レイワ</t>
    </rPh>
    <rPh sb="3" eb="4">
      <t>ネン</t>
    </rPh>
    <rPh sb="6" eb="7">
      <t>ガツ</t>
    </rPh>
    <rPh sb="9" eb="10">
      <t>ニチ</t>
    </rPh>
    <rPh sb="10" eb="11">
      <t>ツ</t>
    </rPh>
    <rPh sb="17" eb="18">
      <t>ハツ</t>
    </rPh>
    <rPh sb="18" eb="19">
      <t>ダイ</t>
    </rPh>
    <rPh sb="76" eb="78">
      <t>キテイ</t>
    </rPh>
    <phoneticPr fontId="2"/>
  </si>
  <si>
    <t>（補助対象事業部分の支払済領収書または送金伝票等）</t>
    <rPh sb="19" eb="21">
      <t>ソウキン</t>
    </rPh>
    <rPh sb="21" eb="23">
      <t>デンピョウ</t>
    </rPh>
    <rPh sb="23" eb="24">
      <t>トウ</t>
    </rPh>
    <phoneticPr fontId="2"/>
  </si>
  <si>
    <t>令和８年度住宅・建築物環境対策事業費補助金事業の交付申請に係る宣誓書</t>
    <rPh sb="0" eb="2">
      <t>レイワ</t>
    </rPh>
    <rPh sb="3" eb="5">
      <t>ネンド</t>
    </rPh>
    <rPh sb="5" eb="7">
      <t>ジュウタク</t>
    </rPh>
    <rPh sb="8" eb="10">
      <t>ケンチク</t>
    </rPh>
    <rPh sb="10" eb="11">
      <t>ブツ</t>
    </rPh>
    <rPh sb="11" eb="13">
      <t>カンキョウ</t>
    </rPh>
    <rPh sb="13" eb="15">
      <t>タイサク</t>
    </rPh>
    <rPh sb="15" eb="18">
      <t>ジギョウヒ</t>
    </rPh>
    <rPh sb="18" eb="21">
      <t>ホジョキン</t>
    </rPh>
    <rPh sb="21" eb="23">
      <t>ジギョウ</t>
    </rPh>
    <rPh sb="24" eb="26">
      <t>コウフ</t>
    </rPh>
    <rPh sb="26" eb="28">
      <t>シンセイ</t>
    </rPh>
    <rPh sb="29" eb="30">
      <t>カカ</t>
    </rPh>
    <rPh sb="31" eb="34">
      <t>センセイショ</t>
    </rPh>
    <phoneticPr fontId="2"/>
  </si>
  <si>
    <t>（別添９）</t>
    <phoneticPr fontId="2"/>
  </si>
  <si>
    <t>２３．</t>
  </si>
  <si>
    <t>２４．</t>
    <phoneticPr fontId="2"/>
  </si>
  <si>
    <t>３０．</t>
  </si>
  <si>
    <r>
      <t>提案事業が建築基準法上の確認不要の場合</t>
    </r>
    <r>
      <rPr>
        <sz val="8.5"/>
        <rFont val="ＭＳ Ｐ明朝"/>
        <family val="1"/>
        <charset val="128"/>
      </rPr>
      <t>に提出</t>
    </r>
    <rPh sb="0" eb="4">
      <t>テイアンジギョウ</t>
    </rPh>
    <rPh sb="5" eb="11">
      <t>ケンチクキジュンホウジョウ</t>
    </rPh>
    <rPh sb="12" eb="14">
      <t>カクニン</t>
    </rPh>
    <rPh sb="14" eb="16">
      <t>フヨウ</t>
    </rPh>
    <rPh sb="17" eb="19">
      <t>バアイ</t>
    </rPh>
    <rPh sb="20" eb="22">
      <t>テイシュツ</t>
    </rPh>
    <phoneticPr fontId="2"/>
  </si>
  <si>
    <r>
      <t>提案事業が、大規模の修繕・大規模の模様替え、用途変更 等により建築確認を要する場合</t>
    </r>
    <r>
      <rPr>
        <sz val="8.5"/>
        <rFont val="ＭＳ Ｐ明朝"/>
        <family val="1"/>
        <charset val="128"/>
      </rPr>
      <t>に提出</t>
    </r>
    <rPh sb="0" eb="2">
      <t>テイアン</t>
    </rPh>
    <rPh sb="2" eb="4">
      <t>ジギョウ</t>
    </rPh>
    <rPh sb="6" eb="9">
      <t>ダイキボ</t>
    </rPh>
    <rPh sb="10" eb="12">
      <t>シュウゼン</t>
    </rPh>
    <rPh sb="13" eb="16">
      <t>ダイキボ</t>
    </rPh>
    <rPh sb="17" eb="20">
      <t>モヨウガ</t>
    </rPh>
    <rPh sb="22" eb="26">
      <t>ヨウトヘンコウ</t>
    </rPh>
    <rPh sb="27" eb="28">
      <t>トウ</t>
    </rPh>
    <rPh sb="31" eb="33">
      <t>ケンチク</t>
    </rPh>
    <rPh sb="33" eb="35">
      <t>カクニン</t>
    </rPh>
    <rPh sb="36" eb="37">
      <t>ヨウ</t>
    </rPh>
    <rPh sb="39" eb="41">
      <t>バアイ</t>
    </rPh>
    <rPh sb="42" eb="44">
      <t>テイシュツ</t>
    </rPh>
    <phoneticPr fontId="2"/>
  </si>
  <si>
    <r>
      <rPr>
        <b/>
        <u/>
        <sz val="8.5"/>
        <rFont val="ＭＳ Ｐ明朝"/>
        <family val="1"/>
        <charset val="128"/>
      </rPr>
      <t>交付決定後に変更があった場合</t>
    </r>
    <r>
      <rPr>
        <sz val="8.5"/>
        <rFont val="ＭＳ Ｐ明朝"/>
        <family val="1"/>
        <charset val="128"/>
      </rPr>
      <t>は、変更後の最終金額で作成して提出</t>
    </r>
    <rPh sb="16" eb="19">
      <t>ヘンコウゴ</t>
    </rPh>
    <rPh sb="20" eb="22">
      <t>サイシュウ</t>
    </rPh>
    <rPh sb="22" eb="24">
      <t>キンガク</t>
    </rPh>
    <rPh sb="25" eb="27">
      <t>サクセイ</t>
    </rPh>
    <rPh sb="29" eb="31">
      <t>テイシュツ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</si>
</sst>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176" formatCode="#,##0;&quot;▲ &quot;#,##0"/>
    <numFmt numFmtId="177" formatCode="[$-411]ggge&quot;年&quot;m&quot;月&quot;d&quot;日&quot;;@"/>
    <numFmt numFmtId="178" formatCode="#,##0_ ;[Red]\-#,##0\ "/>
    <numFmt numFmtId="179" formatCode="#,##0;&quot;△ &quot;#,##0"/>
    <numFmt numFmtId="180" formatCode="0_);[Red]\(0\)"/>
    <numFmt numFmtId="181" formatCode="#,##0_);[Red]\(#,##0\)"/>
    <numFmt numFmtId="182" formatCode="#,##0_ "/>
    <numFmt numFmtId="183" formatCode="#,##0.0"/>
    <numFmt numFmtId="184" formatCode="0.0"/>
    <numFmt numFmtId="185" formatCode="#,##0.0;[Red]\-#,##0.0"/>
    <numFmt numFmtId="186" formatCode="#,##0.00000;[Red]\-#,##0.00000"/>
    <numFmt numFmtId="187" formatCode="#,##0.000;[Red]\-#,##0.000"/>
    <numFmt numFmtId="188" formatCode="0.0_);[Red]\(0.0\)"/>
    <numFmt numFmtId="189" formatCode="#,##0.0_ ;[Red]\-#,##0.0\ "/>
    <numFmt numFmtId="190" formatCode="0_ "/>
    <numFmt numFmtId="191" formatCode="0.00_);[Red]\(0.00\)"/>
    <numFmt numFmtId="192" formatCode="#,##0.00_);[Red]\(#,##0.00\)"/>
    <numFmt numFmtId="193" formatCode="0.0%"/>
    <numFmt numFmtId="194" formatCode="#,##0.0_);[Red]\(#,##0.0\)"/>
    <numFmt numFmtId="195" formatCode="#&quot;年&quot;"/>
    <numFmt numFmtId="196" formatCode="#&quot;月&quot;"/>
    <numFmt numFmtId="197" formatCode="#,##0.00_ "/>
    <numFmt numFmtId="198" formatCode="0.0_ "/>
    <numFmt numFmtId="199" formatCode="[&lt;=999]000;[&lt;=9999]000\-00;000\-0000"/>
    <numFmt numFmtId="200" formatCode="#\ ?/2"/>
    <numFmt numFmtId="201" formatCode="#&quot;棟&quot;"/>
    <numFmt numFmtId="202" formatCode="yyyy&quot;年&quot;m&quot;月&quot;;@"/>
    <numFmt numFmtId="203" formatCode="#,###"/>
    <numFmt numFmtId="204" formatCode="0.0_ ;[Red]\-0.0\ "/>
    <numFmt numFmtId="205" formatCode="#"/>
  </numFmts>
  <fonts count="139">
    <font>
      <sz val="10"/>
      <color theme="1"/>
      <name val="ＭＳ Ｐゴシック"/>
      <family val="3"/>
      <charset val="128"/>
    </font>
    <font>
      <sz val="11"/>
      <color theme="1"/>
      <name val="游ゴシック"/>
      <family val="2"/>
      <charset val="128"/>
      <scheme val="minor"/>
    </font>
    <font>
      <sz val="6"/>
      <name val="ＭＳ Ｐゴシック"/>
      <family val="3"/>
      <charset val="128"/>
    </font>
    <font>
      <sz val="11"/>
      <name val="ＭＳ Ｐゴシック"/>
      <family val="3"/>
      <charset val="128"/>
    </font>
    <font>
      <sz val="11"/>
      <name val="ＭＳ 明朝"/>
      <family val="1"/>
      <charset val="128"/>
    </font>
    <font>
      <sz val="12"/>
      <name val="ＭＳ 明朝"/>
      <family val="1"/>
      <charset val="128"/>
    </font>
    <font>
      <sz val="14"/>
      <name val="ＭＳ 明朝"/>
      <family val="1"/>
      <charset val="128"/>
    </font>
    <font>
      <sz val="15"/>
      <name val="ＭＳ 明朝"/>
      <family val="1"/>
      <charset val="128"/>
    </font>
    <font>
      <sz val="8"/>
      <name val="ＭＳ 明朝"/>
      <family val="1"/>
      <charset val="128"/>
    </font>
    <font>
      <sz val="16"/>
      <name val="ＭＳ 明朝"/>
      <family val="1"/>
      <charset val="128"/>
    </font>
    <font>
      <sz val="10"/>
      <name val="ＭＳ 明朝"/>
      <family val="1"/>
      <charset val="128"/>
    </font>
    <font>
      <sz val="9"/>
      <name val="ＭＳ 明朝"/>
      <family val="1"/>
      <charset val="128"/>
    </font>
    <font>
      <u/>
      <sz val="11"/>
      <name val="ＭＳ 明朝"/>
      <family val="1"/>
      <charset val="128"/>
    </font>
    <font>
      <sz val="10.5"/>
      <name val="ＭＳ 明朝"/>
      <family val="1"/>
      <charset val="128"/>
    </font>
    <font>
      <sz val="10.5"/>
      <color indexed="10"/>
      <name val="ＭＳ 明朝"/>
      <family val="1"/>
      <charset val="128"/>
    </font>
    <font>
      <sz val="12"/>
      <color indexed="8"/>
      <name val="ＭＳ 明朝"/>
      <family val="1"/>
      <charset val="128"/>
    </font>
    <font>
      <sz val="12"/>
      <name val="ＭＳ Ｐ明朝"/>
      <family val="1"/>
      <charset val="128"/>
    </font>
    <font>
      <sz val="10"/>
      <name val="ＭＳ Ｐ明朝"/>
      <family val="1"/>
      <charset val="128"/>
    </font>
    <font>
      <sz val="14"/>
      <name val="ＭＳ Ｐゴシック"/>
      <family val="3"/>
      <charset val="128"/>
    </font>
    <font>
      <sz val="9"/>
      <name val="ＭＳ Ｐ明朝"/>
      <family val="1"/>
      <charset val="128"/>
    </font>
    <font>
      <sz val="8"/>
      <name val="ＭＳ Ｐ明朝"/>
      <family val="1"/>
      <charset val="128"/>
    </font>
    <font>
      <sz val="11"/>
      <name val="ＭＳ Ｐ明朝"/>
      <family val="1"/>
      <charset val="128"/>
    </font>
    <font>
      <b/>
      <sz val="11"/>
      <name val="ＭＳ Ｐ明朝"/>
      <family val="1"/>
      <charset val="128"/>
    </font>
    <font>
      <b/>
      <sz val="12"/>
      <name val="ＭＳ Ｐ明朝"/>
      <family val="1"/>
      <charset val="128"/>
    </font>
    <font>
      <sz val="8"/>
      <color indexed="8"/>
      <name val="ＭＳ Ｐ明朝"/>
      <family val="1"/>
      <charset val="128"/>
    </font>
    <font>
      <sz val="11"/>
      <color indexed="8"/>
      <name val="ＭＳ 明朝"/>
      <family val="1"/>
      <charset val="128"/>
    </font>
    <font>
      <sz val="8.5"/>
      <name val="ＭＳ Ｐ明朝"/>
      <family val="1"/>
      <charset val="128"/>
    </font>
    <font>
      <sz val="12"/>
      <name val="ＭＳ Ｐゴシック"/>
      <family val="3"/>
      <charset val="128"/>
    </font>
    <font>
      <sz val="10"/>
      <name val="ＭＳ Ｐゴシック"/>
      <family val="3"/>
      <charset val="128"/>
    </font>
    <font>
      <sz val="9"/>
      <name val="ＭＳ Ｐゴシック"/>
      <family val="3"/>
      <charset val="128"/>
    </font>
    <font>
      <u/>
      <sz val="10"/>
      <name val="ＭＳ Ｐゴシック"/>
      <family val="3"/>
      <charset val="128"/>
    </font>
    <font>
      <vertAlign val="superscript"/>
      <sz val="10"/>
      <name val="ＭＳ Ｐゴシック"/>
      <family val="3"/>
      <charset val="128"/>
    </font>
    <font>
      <sz val="10.5"/>
      <name val="ＭＳ Ｐゴシック"/>
      <family val="3"/>
      <charset val="128"/>
    </font>
    <font>
      <vertAlign val="superscript"/>
      <sz val="9"/>
      <name val="ＭＳ Ｐゴシック"/>
      <family val="3"/>
      <charset val="128"/>
    </font>
    <font>
      <sz val="8"/>
      <name val="ＭＳ Ｐゴシック"/>
      <family val="3"/>
      <charset val="128"/>
    </font>
    <font>
      <b/>
      <sz val="11"/>
      <name val="ＭＳ Ｐゴシック"/>
      <family val="3"/>
      <charset val="128"/>
    </font>
    <font>
      <sz val="12"/>
      <name val="ＭＳ ゴシック"/>
      <family val="3"/>
      <charset val="128"/>
    </font>
    <font>
      <sz val="10"/>
      <name val="ＭＳ ゴシック"/>
      <family val="3"/>
      <charset val="128"/>
    </font>
    <font>
      <sz val="9.5"/>
      <name val="ＭＳ Ｐゴシック"/>
      <family val="3"/>
      <charset val="128"/>
    </font>
    <font>
      <sz val="6"/>
      <name val="ＭＳ ゴシック"/>
      <family val="3"/>
      <charset val="128"/>
    </font>
    <font>
      <sz val="7.5"/>
      <name val="ＭＳ Ｐゴシック"/>
      <family val="3"/>
      <charset val="128"/>
    </font>
    <font>
      <sz val="11"/>
      <name val="ＭＳ ゴシック"/>
      <family val="3"/>
      <charset val="128"/>
    </font>
    <font>
      <sz val="14"/>
      <name val="ＭＳ ゴシック"/>
      <family val="3"/>
      <charset val="128"/>
    </font>
    <font>
      <sz val="6.5"/>
      <name val="ＭＳ Ｐゴシック"/>
      <family val="3"/>
      <charset val="128"/>
    </font>
    <font>
      <sz val="10.5"/>
      <name val="ＭＳ ゴシック"/>
      <family val="3"/>
      <charset val="128"/>
    </font>
    <font>
      <sz val="7"/>
      <name val="ＭＳ Ｐゴシック"/>
      <family val="3"/>
      <charset val="128"/>
    </font>
    <font>
      <b/>
      <sz val="11"/>
      <name val="ＭＳ ゴシック"/>
      <family val="3"/>
      <charset val="128"/>
    </font>
    <font>
      <sz val="20"/>
      <name val="ＭＳ Ｐゴシック"/>
      <family val="3"/>
      <charset val="128"/>
    </font>
    <font>
      <sz val="18"/>
      <name val="ＭＳ 明朝"/>
      <family val="1"/>
      <charset val="128"/>
    </font>
    <font>
      <b/>
      <sz val="9"/>
      <name val="ＭＳ Ｐゴシック"/>
      <family val="3"/>
      <charset val="128"/>
    </font>
    <font>
      <sz val="8.5"/>
      <name val="ＭＳ Ｐゴシック"/>
      <family val="3"/>
      <charset val="128"/>
    </font>
    <font>
      <b/>
      <sz val="10"/>
      <name val="ＭＳ Ｐゴシック"/>
      <family val="3"/>
      <charset val="128"/>
    </font>
    <font>
      <vertAlign val="superscript"/>
      <sz val="7"/>
      <name val="ＭＳ Ｐゴシック"/>
      <family val="3"/>
      <charset val="128"/>
    </font>
    <font>
      <b/>
      <sz val="10"/>
      <name val="ＭＳ Ｐ明朝"/>
      <family val="1"/>
      <charset val="128"/>
    </font>
    <font>
      <sz val="10"/>
      <color theme="1"/>
      <name val="ＭＳ Ｐゴシック"/>
      <family val="3"/>
      <charset val="128"/>
    </font>
    <font>
      <sz val="11"/>
      <color theme="1"/>
      <name val="游ゴシック"/>
      <family val="3"/>
      <charset val="128"/>
      <scheme val="minor"/>
    </font>
    <font>
      <sz val="11"/>
      <color theme="1"/>
      <name val="ＭＳ Ｐゴシック"/>
      <family val="3"/>
      <charset val="128"/>
    </font>
    <font>
      <sz val="12"/>
      <color rgb="FF000000"/>
      <name val="ＭＳ 明朝"/>
      <family val="1"/>
      <charset val="128"/>
    </font>
    <font>
      <sz val="11"/>
      <color rgb="FF000000"/>
      <name val="ＭＳ 明朝"/>
      <family val="1"/>
      <charset val="128"/>
    </font>
    <font>
      <sz val="11"/>
      <color theme="1"/>
      <name val="ＭＳ 明朝"/>
      <family val="1"/>
      <charset val="128"/>
    </font>
    <font>
      <sz val="12"/>
      <color theme="1"/>
      <name val="ＭＳ 明朝"/>
      <family val="1"/>
      <charset val="128"/>
    </font>
    <font>
      <sz val="9"/>
      <color theme="1"/>
      <name val="ＭＳ 明朝"/>
      <family val="1"/>
      <charset val="128"/>
    </font>
    <font>
      <sz val="10"/>
      <color theme="1"/>
      <name val="ＭＳ 明朝"/>
      <family val="1"/>
      <charset val="128"/>
    </font>
    <font>
      <sz val="10.5"/>
      <color theme="1"/>
      <name val="ＭＳ 明朝"/>
      <family val="1"/>
      <charset val="128"/>
    </font>
    <font>
      <sz val="9"/>
      <color theme="1"/>
      <name val="ＭＳ Ｐ明朝"/>
      <family val="1"/>
      <charset val="128"/>
    </font>
    <font>
      <sz val="8"/>
      <color theme="1"/>
      <name val="ＭＳ Ｐ明朝"/>
      <family val="1"/>
      <charset val="128"/>
    </font>
    <font>
      <sz val="11"/>
      <color theme="1"/>
      <name val="ＭＳ Ｐ明朝"/>
      <family val="1"/>
      <charset val="128"/>
    </font>
    <font>
      <sz val="8.5"/>
      <color theme="1"/>
      <name val="ＭＳ Ｐ明朝"/>
      <family val="1"/>
      <charset val="128"/>
    </font>
    <font>
      <sz val="18"/>
      <color theme="1"/>
      <name val="ＭＳ 明朝"/>
      <family val="1"/>
      <charset val="128"/>
    </font>
    <font>
      <sz val="11"/>
      <color rgb="FF000000"/>
      <name val="ＭＳ Ｐ明朝"/>
      <family val="1"/>
      <charset val="128"/>
    </font>
    <font>
      <sz val="14"/>
      <color theme="1"/>
      <name val="ＭＳ Ｐゴシック"/>
      <family val="3"/>
      <charset val="128"/>
    </font>
    <font>
      <sz val="12"/>
      <color theme="1"/>
      <name val="ＭＳ Ｐゴシック"/>
      <family val="3"/>
      <charset val="128"/>
    </font>
    <font>
      <sz val="9"/>
      <color theme="1"/>
      <name val="ＭＳ Ｐゴシック"/>
      <family val="3"/>
      <charset val="128"/>
    </font>
    <font>
      <sz val="11"/>
      <color rgb="FFFF0000"/>
      <name val="ＭＳ Ｐゴシック"/>
      <family val="3"/>
      <charset val="128"/>
    </font>
    <font>
      <sz val="14"/>
      <color rgb="FFFF0000"/>
      <name val="ＭＳ Ｐゴシック"/>
      <family val="3"/>
      <charset val="128"/>
    </font>
    <font>
      <sz val="11"/>
      <color rgb="FF000000"/>
      <name val="ＭＳ Ｐゴシック"/>
      <family val="3"/>
      <charset val="128"/>
    </font>
    <font>
      <sz val="9"/>
      <color theme="0"/>
      <name val="ＭＳ Ｐゴシック"/>
      <family val="3"/>
      <charset val="128"/>
    </font>
    <font>
      <sz val="16"/>
      <color theme="1"/>
      <name val="ＭＳ 明朝"/>
      <family val="1"/>
      <charset val="128"/>
    </font>
    <font>
      <b/>
      <sz val="11"/>
      <color theme="1"/>
      <name val="ＭＳ 明朝"/>
      <family val="1"/>
      <charset val="128"/>
    </font>
    <font>
      <sz val="18"/>
      <color theme="1"/>
      <name val="ＭＳ Ｐゴシック"/>
      <family val="3"/>
      <charset val="128"/>
    </font>
    <font>
      <sz val="16"/>
      <color rgb="FF000000"/>
      <name val="ＭＳ 明朝"/>
      <family val="1"/>
      <charset val="128"/>
    </font>
    <font>
      <sz val="26"/>
      <color theme="1"/>
      <name val="ＭＳ 明朝"/>
      <family val="1"/>
      <charset val="128"/>
    </font>
    <font>
      <sz val="28"/>
      <color theme="1"/>
      <name val="ＭＳ 明朝"/>
      <family val="1"/>
      <charset val="128"/>
    </font>
    <font>
      <sz val="8"/>
      <color theme="1"/>
      <name val="ＭＳ Ｐゴシック"/>
      <family val="3"/>
      <charset val="128"/>
    </font>
    <font>
      <sz val="9"/>
      <color rgb="FF000000"/>
      <name val="ＭＳ 明朝"/>
      <family val="1"/>
      <charset val="128"/>
    </font>
    <font>
      <sz val="18"/>
      <name val="ＭＳ Ｐゴシック"/>
      <family val="3"/>
      <charset val="128"/>
    </font>
    <font>
      <sz val="18"/>
      <color indexed="10"/>
      <name val="ＭＳ Ｐゴシック"/>
      <family val="3"/>
      <charset val="128"/>
    </font>
    <font>
      <sz val="11"/>
      <color theme="0"/>
      <name val="ＭＳ Ｐゴシック"/>
      <family val="3"/>
      <charset val="128"/>
    </font>
    <font>
      <sz val="16"/>
      <name val="ＭＳ Ｐゴシック"/>
      <family val="3"/>
      <charset val="128"/>
    </font>
    <font>
      <sz val="6"/>
      <name val="ＭＳ 明朝"/>
      <family val="1"/>
      <charset val="128"/>
    </font>
    <font>
      <sz val="11"/>
      <color rgb="FFFFC000"/>
      <name val="ＭＳ Ｐゴシック"/>
      <family val="3"/>
      <charset val="128"/>
    </font>
    <font>
      <sz val="11"/>
      <color rgb="FF99FF66"/>
      <name val="ＭＳ Ｐゴシック"/>
      <family val="3"/>
      <charset val="128"/>
    </font>
    <font>
      <sz val="7"/>
      <color theme="1"/>
      <name val="ＭＳ Ｐゴシック"/>
      <family val="3"/>
      <charset val="128"/>
    </font>
    <font>
      <b/>
      <sz val="12"/>
      <color theme="1"/>
      <name val="ＭＳ Ｐゴシック"/>
      <family val="3"/>
      <charset val="128"/>
    </font>
    <font>
      <sz val="10"/>
      <color theme="7" tint="-0.249977111117893"/>
      <name val="ＭＳ Ｐゴシック"/>
      <family val="3"/>
      <charset val="128"/>
    </font>
    <font>
      <sz val="11"/>
      <color rgb="FF99FF66"/>
      <name val="ＭＳ 明朝"/>
      <family val="1"/>
      <charset val="128"/>
    </font>
    <font>
      <sz val="11"/>
      <color rgb="FFFFC000"/>
      <name val="ＭＳ 明朝"/>
      <family val="1"/>
      <charset val="128"/>
    </font>
    <font>
      <b/>
      <sz val="10"/>
      <name val="ＭＳ 明朝"/>
      <family val="1"/>
      <charset val="128"/>
    </font>
    <font>
      <b/>
      <u/>
      <sz val="8.5"/>
      <color theme="1"/>
      <name val="ＭＳ Ｐ明朝"/>
      <family val="1"/>
      <charset val="128"/>
    </font>
    <font>
      <b/>
      <u/>
      <sz val="8.5"/>
      <name val="ＭＳ Ｐ明朝"/>
      <family val="1"/>
      <charset val="128"/>
    </font>
    <font>
      <sz val="6"/>
      <color theme="1"/>
      <name val="ＭＳ Ｐゴシック"/>
      <family val="3"/>
      <charset val="128"/>
    </font>
    <font>
      <b/>
      <sz val="11"/>
      <color rgb="FFC00000"/>
      <name val="ＭＳ 明朝"/>
      <family val="1"/>
      <charset val="128"/>
    </font>
    <font>
      <sz val="11"/>
      <name val="游ゴシック"/>
      <family val="3"/>
      <charset val="128"/>
    </font>
    <font>
      <sz val="11"/>
      <name val="游ゴシック"/>
      <family val="3"/>
      <charset val="128"/>
      <scheme val="minor"/>
    </font>
    <font>
      <sz val="11"/>
      <color theme="0" tint="-0.34998626667073579"/>
      <name val="游ゴシック"/>
      <family val="3"/>
      <charset val="128"/>
      <scheme val="minor"/>
    </font>
    <font>
      <sz val="8.5"/>
      <color rgb="FFFF0000"/>
      <name val="ＭＳ Ｐ明朝"/>
      <family val="1"/>
      <charset val="128"/>
    </font>
    <font>
      <u/>
      <sz val="11"/>
      <name val="ＭＳ Ｐゴシック"/>
      <family val="3"/>
      <charset val="128"/>
    </font>
    <font>
      <sz val="16"/>
      <name val="ＭＳ ゴシック"/>
      <family val="3"/>
      <charset val="128"/>
    </font>
    <font>
      <sz val="8.5"/>
      <color theme="1"/>
      <name val="ＭＳ Ｐゴシック"/>
      <family val="3"/>
      <charset val="128"/>
    </font>
    <font>
      <b/>
      <sz val="8.5"/>
      <name val="ＭＳ Ｐゴシック"/>
      <family val="3"/>
      <charset val="128"/>
    </font>
    <font>
      <u/>
      <sz val="11"/>
      <color theme="1"/>
      <name val="ＭＳ 明朝"/>
      <family val="1"/>
      <charset val="128"/>
    </font>
    <font>
      <u/>
      <sz val="8"/>
      <name val="ＭＳ Ｐゴシック"/>
      <family val="3"/>
      <charset val="128"/>
    </font>
    <font>
      <b/>
      <sz val="8"/>
      <name val="ＭＳ Ｐゴシック"/>
      <family val="3"/>
      <charset val="128"/>
    </font>
    <font>
      <b/>
      <vertAlign val="superscript"/>
      <sz val="9"/>
      <name val="ＭＳ Ｐゴシック"/>
      <family val="3"/>
      <charset val="128"/>
    </font>
    <font>
      <b/>
      <vertAlign val="superscript"/>
      <sz val="7"/>
      <name val="ＭＳ Ｐゴシック"/>
      <family val="3"/>
      <charset val="128"/>
    </font>
    <font>
      <b/>
      <sz val="9"/>
      <color rgb="FFFF0000"/>
      <name val="ＭＳ Ｐゴシック"/>
      <family val="3"/>
      <charset val="128"/>
    </font>
    <font>
      <b/>
      <sz val="18"/>
      <name val="ＭＳ Ｐゴシック"/>
      <family val="3"/>
      <charset val="128"/>
    </font>
    <font>
      <b/>
      <sz val="14"/>
      <color rgb="FFC00000"/>
      <name val="ＭＳ 明朝"/>
      <family val="1"/>
      <charset val="128"/>
    </font>
    <font>
      <b/>
      <u/>
      <sz val="14"/>
      <color rgb="FFC00000"/>
      <name val="ＭＳ 明朝"/>
      <family val="1"/>
      <charset val="128"/>
    </font>
    <font>
      <b/>
      <sz val="12"/>
      <color rgb="FFC00000"/>
      <name val="ＭＳ Ｐゴシック"/>
      <family val="3"/>
      <charset val="128"/>
    </font>
    <font>
      <sz val="18"/>
      <color theme="1"/>
      <name val="游ゴシック"/>
      <family val="3"/>
      <charset val="128"/>
      <scheme val="minor"/>
    </font>
    <font>
      <u/>
      <sz val="12"/>
      <name val="ＭＳ 明朝"/>
      <family val="1"/>
      <charset val="128"/>
    </font>
    <font>
      <b/>
      <sz val="9"/>
      <color theme="1"/>
      <name val="ＭＳ 明朝"/>
      <family val="1"/>
      <charset val="128"/>
    </font>
    <font>
      <sz val="11"/>
      <color theme="0" tint="-0.34998626667073579"/>
      <name val="Segoe UI Symbol"/>
      <family val="3"/>
    </font>
    <font>
      <sz val="10"/>
      <color rgb="FFFF0000"/>
      <name val="ＭＳ 明朝"/>
      <family val="1"/>
      <charset val="128"/>
    </font>
    <font>
      <b/>
      <u/>
      <sz val="8.5"/>
      <name val="ＭＳ Ｐゴシック"/>
      <family val="3"/>
      <charset val="128"/>
    </font>
    <font>
      <sz val="11"/>
      <color rgb="FFC00000"/>
      <name val="ＭＳ 明朝"/>
      <family val="1"/>
      <charset val="128"/>
    </font>
    <font>
      <sz val="8"/>
      <color theme="1" tint="0.14999847407452621"/>
      <name val="ＭＳ Ｐゴシック"/>
      <family val="3"/>
      <charset val="128"/>
    </font>
    <font>
      <sz val="9"/>
      <name val="Cambria Math"/>
      <family val="3"/>
    </font>
    <font>
      <sz val="9"/>
      <color rgb="FFC00000"/>
      <name val="ＭＳ Ｐゴシック"/>
      <family val="3"/>
      <charset val="128"/>
    </font>
    <font>
      <sz val="10"/>
      <color rgb="FF000000"/>
      <name val="ＭＳ 明朝"/>
      <family val="1"/>
      <charset val="128"/>
    </font>
    <font>
      <sz val="8"/>
      <color rgb="FF000000"/>
      <name val="ＭＳ 明朝"/>
      <family val="1"/>
      <charset val="128"/>
    </font>
    <font>
      <sz val="11"/>
      <color indexed="10"/>
      <name val="ＭＳ 明朝"/>
      <family val="1"/>
      <charset val="128"/>
    </font>
    <font>
      <b/>
      <sz val="11"/>
      <color rgb="FFC00000"/>
      <name val="ＭＳ Ｐゴシック"/>
      <family val="3"/>
      <charset val="128"/>
    </font>
    <font>
      <b/>
      <sz val="14"/>
      <color rgb="FFC00000"/>
      <name val="ＭＳ Ｐゴシック"/>
      <family val="3"/>
      <charset val="128"/>
    </font>
    <font>
      <sz val="12"/>
      <name val="游ゴシック"/>
      <family val="3"/>
      <charset val="128"/>
      <scheme val="minor"/>
    </font>
    <font>
      <b/>
      <u/>
      <sz val="12"/>
      <color rgb="FFC00000"/>
      <name val="ＭＳ 明朝"/>
      <family val="1"/>
      <charset val="128"/>
    </font>
    <font>
      <b/>
      <sz val="11"/>
      <name val="ＭＳ 明朝"/>
      <family val="1"/>
      <charset val="128"/>
    </font>
    <font>
      <u/>
      <sz val="12"/>
      <color theme="1"/>
      <name val="ＭＳ 明朝"/>
      <family val="1"/>
      <charset val="128"/>
    </font>
  </fonts>
  <fills count="20">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rgb="FFFFFFFF"/>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9999"/>
        <bgColor indexed="64"/>
      </patternFill>
    </fill>
    <fill>
      <patternFill patternType="solid">
        <fgColor rgb="FFFFFFCC"/>
        <bgColor indexed="64"/>
      </patternFill>
    </fill>
    <fill>
      <patternFill patternType="solid">
        <fgColor theme="2"/>
        <bgColor indexed="64"/>
      </patternFill>
    </fill>
    <fill>
      <patternFill patternType="solid">
        <fgColor rgb="FFEAEAEA"/>
        <bgColor indexed="64"/>
      </patternFill>
    </fill>
    <fill>
      <patternFill patternType="solid">
        <fgColor theme="6" tint="0.59999389629810485"/>
        <bgColor indexed="64"/>
      </patternFill>
    </fill>
    <fill>
      <patternFill patternType="solid">
        <fgColor rgb="FFD9D9D9"/>
        <bgColor indexed="64"/>
      </patternFill>
    </fill>
    <fill>
      <patternFill patternType="solid">
        <fgColor theme="8" tint="0.79998168889431442"/>
        <bgColor indexed="64"/>
      </patternFill>
    </fill>
    <fill>
      <patternFill patternType="solid">
        <fgColor rgb="FFFFCCCC"/>
        <bgColor indexed="64"/>
      </patternFill>
    </fill>
    <fill>
      <patternFill patternType="gray0625">
        <fgColor auto="1"/>
      </patternFill>
    </fill>
    <fill>
      <patternFill patternType="solid">
        <fgColor rgb="FFCCFFFF"/>
        <bgColor indexed="64"/>
      </patternFill>
    </fill>
  </fills>
  <borders count="43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bottom/>
      <diagonal/>
    </border>
    <border>
      <left/>
      <right style="thin">
        <color indexed="64"/>
      </right>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diagonalDown="1">
      <left style="thin">
        <color indexed="64"/>
      </left>
      <right/>
      <top/>
      <bottom style="thin">
        <color indexed="64"/>
      </bottom>
      <diagonal style="hair">
        <color indexed="64"/>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top/>
      <bottom/>
      <diagonal/>
    </border>
    <border>
      <left/>
      <right style="hair">
        <color indexed="64"/>
      </right>
      <top/>
      <bottom/>
      <diagonal/>
    </border>
    <border>
      <left/>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right/>
      <top style="thin">
        <color indexed="64"/>
      </top>
      <bottom style="hair">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medium">
        <color indexed="64"/>
      </top>
      <bottom style="hair">
        <color indexed="64"/>
      </bottom>
      <diagonal/>
    </border>
    <border>
      <left/>
      <right/>
      <top style="medium">
        <color indexed="64"/>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thin">
        <color indexed="64"/>
      </right>
      <top style="double">
        <color indexed="64"/>
      </top>
      <bottom style="hair">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diagonalDown="1">
      <left style="thin">
        <color indexed="64"/>
      </left>
      <right style="thin">
        <color indexed="64"/>
      </right>
      <top style="medium">
        <color indexed="64"/>
      </top>
      <bottom style="medium">
        <color indexed="64"/>
      </bottom>
      <diagonal style="thin">
        <color indexed="64"/>
      </diagonal>
    </border>
    <border diagonalDown="1">
      <left/>
      <right style="thin">
        <color indexed="64"/>
      </right>
      <top style="medium">
        <color indexed="64"/>
      </top>
      <bottom style="medium">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hair">
        <color indexed="64"/>
      </bottom>
      <diagonal/>
    </border>
    <border>
      <left style="thin">
        <color indexed="64"/>
      </left>
      <right/>
      <top style="thin">
        <color indexed="64"/>
      </top>
      <bottom style="hair">
        <color indexed="64"/>
      </bottom>
      <diagonal/>
    </border>
    <border>
      <left/>
      <right style="medium">
        <color indexed="64"/>
      </right>
      <top style="thin">
        <color indexed="64"/>
      </top>
      <bottom/>
      <diagonal/>
    </border>
    <border>
      <left/>
      <right style="medium">
        <color indexed="64"/>
      </right>
      <top style="thin">
        <color indexed="64"/>
      </top>
      <bottom style="hair">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style="dashed">
        <color indexed="64"/>
      </right>
      <top/>
      <bottom style="dashed">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dotted">
        <color indexed="64"/>
      </top>
      <bottom style="thin">
        <color indexed="64"/>
      </bottom>
      <diagonal/>
    </border>
    <border>
      <left style="thin">
        <color indexed="64"/>
      </left>
      <right/>
      <top style="dashed">
        <color indexed="64"/>
      </top>
      <bottom style="thin">
        <color indexed="64"/>
      </bottom>
      <diagonal/>
    </border>
    <border>
      <left/>
      <right style="medium">
        <color indexed="64"/>
      </right>
      <top style="dashed">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style="dashed">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dashed">
        <color indexed="64"/>
      </bottom>
      <diagonal/>
    </border>
    <border>
      <left style="thin">
        <color indexed="64"/>
      </left>
      <right style="medium">
        <color indexed="64"/>
      </right>
      <top style="medium">
        <color indexed="64"/>
      </top>
      <bottom/>
      <diagonal/>
    </border>
    <border>
      <left style="thin">
        <color indexed="64"/>
      </left>
      <right style="medium">
        <color indexed="64"/>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
      <left style="thin">
        <color indexed="64"/>
      </left>
      <right style="medium">
        <color indexed="64"/>
      </right>
      <top style="dashed">
        <color indexed="64"/>
      </top>
      <bottom style="thin">
        <color indexed="64"/>
      </bottom>
      <diagonal/>
    </border>
    <border>
      <left/>
      <right/>
      <top style="dashed">
        <color indexed="64"/>
      </top>
      <bottom style="thin">
        <color indexed="64"/>
      </bottom>
      <diagonal/>
    </border>
    <border>
      <left style="medium">
        <color indexed="64"/>
      </left>
      <right style="thin">
        <color indexed="64"/>
      </right>
      <top style="thin">
        <color indexed="64"/>
      </top>
      <bottom style="dashed">
        <color indexed="64"/>
      </bottom>
      <diagonal/>
    </border>
    <border>
      <left style="thin">
        <color indexed="64"/>
      </left>
      <right style="medium">
        <color indexed="64"/>
      </right>
      <top style="thin">
        <color indexed="64"/>
      </top>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style="medium">
        <color indexed="64"/>
      </left>
      <right style="medium">
        <color indexed="64"/>
      </right>
      <top style="dashed">
        <color indexed="64"/>
      </top>
      <bottom style="dashed">
        <color indexed="64"/>
      </bottom>
      <diagonal/>
    </border>
    <border>
      <left style="thin">
        <color indexed="64"/>
      </left>
      <right style="thin">
        <color indexed="64"/>
      </right>
      <top style="dashed">
        <color indexed="64"/>
      </top>
      <bottom/>
      <diagonal/>
    </border>
    <border>
      <left style="medium">
        <color indexed="64"/>
      </left>
      <right style="medium">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medium">
        <color indexed="64"/>
      </bottom>
      <diagonal/>
    </border>
    <border>
      <left style="thin">
        <color indexed="64"/>
      </left>
      <right/>
      <top style="dashed">
        <color indexed="64"/>
      </top>
      <bottom style="medium">
        <color indexed="64"/>
      </bottom>
      <diagonal/>
    </border>
    <border>
      <left style="medium">
        <color indexed="64"/>
      </left>
      <right style="medium">
        <color indexed="64"/>
      </right>
      <top style="dashed">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dashed">
        <color indexed="64"/>
      </top>
      <bottom/>
      <diagonal/>
    </border>
    <border>
      <left style="thin">
        <color indexed="64"/>
      </left>
      <right style="medium">
        <color indexed="64"/>
      </right>
      <top style="dashed">
        <color indexed="64"/>
      </top>
      <bottom/>
      <diagonal/>
    </border>
    <border>
      <left style="thin">
        <color indexed="64"/>
      </left>
      <right style="thin">
        <color indexed="64"/>
      </right>
      <top style="dashed">
        <color indexed="64"/>
      </top>
      <bottom style="thin">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thin">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style="thin">
        <color indexed="64"/>
      </left>
      <right/>
      <top style="medium">
        <color indexed="64"/>
      </top>
      <bottom style="dotted">
        <color indexed="64"/>
      </bottom>
      <diagonal/>
    </border>
    <border>
      <left style="medium">
        <color indexed="64"/>
      </left>
      <right style="medium">
        <color indexed="64"/>
      </right>
      <top style="medium">
        <color indexed="64"/>
      </top>
      <bottom style="dotted">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style="medium">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diagonal/>
    </border>
    <border>
      <left style="medium">
        <color indexed="64"/>
      </left>
      <right style="medium">
        <color indexed="64"/>
      </right>
      <top style="dotted">
        <color indexed="64"/>
      </top>
      <bottom/>
      <diagonal/>
    </border>
    <border>
      <left/>
      <right style="thin">
        <color indexed="64"/>
      </right>
      <top style="medium">
        <color indexed="64"/>
      </top>
      <bottom style="dotted">
        <color indexed="64"/>
      </bottom>
      <diagonal/>
    </border>
    <border>
      <left/>
      <right style="medium">
        <color indexed="64"/>
      </right>
      <top style="medium">
        <color indexed="64"/>
      </top>
      <bottom style="dotted">
        <color indexed="64"/>
      </bottom>
      <diagonal/>
    </border>
    <border>
      <left/>
      <right style="thin">
        <color indexed="64"/>
      </right>
      <top style="dotted">
        <color indexed="64"/>
      </top>
      <bottom style="thin">
        <color indexed="64"/>
      </bottom>
      <diagonal/>
    </border>
    <border>
      <left style="medium">
        <color indexed="64"/>
      </left>
      <right style="medium">
        <color indexed="64"/>
      </right>
      <top/>
      <bottom style="dotted">
        <color indexed="64"/>
      </bottom>
      <diagonal/>
    </border>
    <border>
      <left/>
      <right style="medium">
        <color indexed="64"/>
      </right>
      <top style="dotted">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double">
        <color indexed="64"/>
      </bottom>
      <diagonal/>
    </border>
    <border>
      <left style="thin">
        <color indexed="64"/>
      </left>
      <right style="medium">
        <color indexed="64"/>
      </right>
      <top style="double">
        <color indexed="64"/>
      </top>
      <bottom style="medium">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style="medium">
        <color indexed="64"/>
      </left>
      <right/>
      <top/>
      <bottom style="hair">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top style="double">
        <color indexed="64"/>
      </top>
      <bottom style="hair">
        <color indexed="64"/>
      </bottom>
      <diagonal/>
    </border>
    <border>
      <left style="thin">
        <color indexed="64"/>
      </left>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bottom style="double">
        <color indexed="64"/>
      </bottom>
      <diagonal/>
    </border>
    <border>
      <left/>
      <right style="thin">
        <color indexed="64"/>
      </right>
      <top style="medium">
        <color indexed="64"/>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bottom/>
      <diagonal/>
    </border>
    <border>
      <left style="medium">
        <color indexed="64"/>
      </left>
      <right style="hair">
        <color indexed="64"/>
      </right>
      <top/>
      <bottom style="double">
        <color indexed="64"/>
      </bottom>
      <diagonal/>
    </border>
    <border>
      <left/>
      <right style="thin">
        <color indexed="64"/>
      </right>
      <top style="double">
        <color indexed="64"/>
      </top>
      <bottom style="medium">
        <color indexed="64"/>
      </bottom>
      <diagonal/>
    </border>
    <border>
      <left style="medium">
        <color indexed="64"/>
      </left>
      <right/>
      <top style="medium">
        <color indexed="64"/>
      </top>
      <bottom style="dashed">
        <color indexed="64"/>
      </bottom>
      <diagonal/>
    </border>
    <border>
      <left/>
      <right style="dashed">
        <color indexed="64"/>
      </right>
      <top style="medium">
        <color indexed="64"/>
      </top>
      <bottom style="dashed">
        <color indexed="64"/>
      </bottom>
      <diagonal/>
    </border>
    <border>
      <left style="dashed">
        <color indexed="64"/>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style="medium">
        <color indexed="64"/>
      </right>
      <top style="medium">
        <color indexed="64"/>
      </top>
      <bottom style="dashed">
        <color indexed="64"/>
      </bottom>
      <diagonal/>
    </border>
    <border>
      <left style="medium">
        <color indexed="64"/>
      </left>
      <right/>
      <top style="dashed">
        <color indexed="64"/>
      </top>
      <bottom style="dashed">
        <color indexed="64"/>
      </bottom>
      <diagonal/>
    </border>
    <border>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dashed">
        <color indexed="64"/>
      </bottom>
      <diagonal/>
    </border>
    <border>
      <left/>
      <right style="dashed">
        <color indexed="64"/>
      </right>
      <top style="thin">
        <color indexed="64"/>
      </top>
      <bottom style="dashed">
        <color indexed="64"/>
      </bottom>
      <diagonal/>
    </border>
    <border>
      <left style="dashed">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dashed">
        <color indexed="64"/>
      </right>
      <top style="medium">
        <color indexed="64"/>
      </top>
      <bottom style="dashed">
        <color indexed="64"/>
      </bottom>
      <diagonal/>
    </border>
    <border>
      <left style="thin">
        <color indexed="64"/>
      </left>
      <right style="dashed">
        <color indexed="64"/>
      </right>
      <top style="dashed">
        <color indexed="64"/>
      </top>
      <bottom style="dashed">
        <color indexed="64"/>
      </bottom>
      <diagonal/>
    </border>
    <border>
      <left style="medium">
        <color indexed="64"/>
      </left>
      <right style="thin">
        <color indexed="64"/>
      </right>
      <top/>
      <bottom style="thin">
        <color indexed="64"/>
      </bottom>
      <diagonal/>
    </border>
    <border>
      <left style="thin">
        <color indexed="64"/>
      </left>
      <right style="dashed">
        <color indexed="64"/>
      </right>
      <top style="thin">
        <color indexed="64"/>
      </top>
      <bottom style="dashed">
        <color indexed="64"/>
      </bottom>
      <diagonal/>
    </border>
    <border>
      <left/>
      <right/>
      <top style="thin">
        <color indexed="64"/>
      </top>
      <bottom style="dashed">
        <color indexed="64"/>
      </bottom>
      <diagonal/>
    </border>
    <border>
      <left style="thin">
        <color indexed="64"/>
      </left>
      <right style="dashed">
        <color indexed="64"/>
      </right>
      <top style="dashed">
        <color indexed="64"/>
      </top>
      <bottom style="thin">
        <color indexed="64"/>
      </bottom>
      <diagonal/>
    </border>
    <border>
      <left style="thin">
        <color indexed="64"/>
      </left>
      <right style="thin">
        <color indexed="64"/>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diagonal/>
    </border>
    <border>
      <left style="thin">
        <color indexed="64"/>
      </left>
      <right/>
      <top style="thin">
        <color indexed="64"/>
      </top>
      <bottom style="double">
        <color indexed="64"/>
      </bottom>
      <diagonal/>
    </border>
    <border>
      <left style="medium">
        <color indexed="64"/>
      </left>
      <right/>
      <top style="dashed">
        <color indexed="64"/>
      </top>
      <bottom style="thin">
        <color indexed="64"/>
      </bottom>
      <diagonal/>
    </border>
    <border>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style="thin">
        <color indexed="64"/>
      </right>
      <top style="dashed">
        <color indexed="64"/>
      </top>
      <bottom style="thin">
        <color indexed="64"/>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thin">
        <color indexed="64"/>
      </bottom>
      <diagonal/>
    </border>
    <border>
      <left style="medium">
        <color indexed="64"/>
      </left>
      <right/>
      <top/>
      <bottom style="dashed">
        <color indexed="64"/>
      </bottom>
      <diagonal/>
    </border>
    <border>
      <left style="medium">
        <color indexed="64"/>
      </left>
      <right style="medium">
        <color indexed="64"/>
      </right>
      <top/>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hair">
        <color indexed="64"/>
      </bottom>
      <diagonal/>
    </border>
    <border diagonalDown="1">
      <left style="thin">
        <color indexed="64"/>
      </left>
      <right style="thin">
        <color indexed="64"/>
      </right>
      <top style="hair">
        <color indexed="64"/>
      </top>
      <bottom/>
      <diagonal style="hair">
        <color indexed="64"/>
      </diagonal>
    </border>
    <border>
      <left style="medium">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style="medium">
        <color indexed="64"/>
      </right>
      <top style="medium">
        <color indexed="64"/>
      </top>
      <bottom style="thin">
        <color indexed="64"/>
      </bottom>
      <diagonal/>
    </border>
    <border>
      <left style="medium">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medium">
        <color indexed="64"/>
      </right>
      <top/>
      <bottom style="medium">
        <color indexed="64"/>
      </bottom>
      <diagonal/>
    </border>
    <border>
      <left style="dotted">
        <color indexed="64"/>
      </left>
      <right style="dotted">
        <color indexed="64"/>
      </right>
      <top style="medium">
        <color indexed="64"/>
      </top>
      <bottom style="medium">
        <color indexed="64"/>
      </bottom>
      <diagonal/>
    </border>
    <border>
      <left style="hair">
        <color indexed="64"/>
      </left>
      <right style="medium">
        <color indexed="64"/>
      </right>
      <top/>
      <bottom style="thin">
        <color indexed="64"/>
      </bottom>
      <diagonal/>
    </border>
    <border>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medium">
        <color indexed="64"/>
      </right>
      <top style="medium">
        <color indexed="64"/>
      </top>
      <bottom style="double">
        <color indexed="64"/>
      </bottom>
      <diagonal/>
    </border>
    <border>
      <left/>
      <right style="hair">
        <color indexed="64"/>
      </right>
      <top style="double">
        <color indexed="64"/>
      </top>
      <bottom style="thin">
        <color indexed="64"/>
      </bottom>
      <diagonal/>
    </border>
    <border>
      <left style="hair">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right style="hair">
        <color indexed="64"/>
      </right>
      <top style="medium">
        <color indexed="64"/>
      </top>
      <bottom style="thin">
        <color indexed="64"/>
      </bottom>
      <diagonal/>
    </border>
    <border>
      <left/>
      <right/>
      <top style="medium">
        <color indexed="64"/>
      </top>
      <bottom style="double">
        <color indexed="64"/>
      </bottom>
      <diagonal/>
    </border>
    <border>
      <left/>
      <right/>
      <top/>
      <bottom style="double">
        <color indexed="64"/>
      </bottom>
      <diagonal/>
    </border>
    <border>
      <left/>
      <right style="medium">
        <color indexed="64"/>
      </right>
      <top/>
      <bottom style="double">
        <color indexed="64"/>
      </bottom>
      <diagonal/>
    </border>
    <border>
      <left style="thin">
        <color indexed="64"/>
      </left>
      <right style="hair">
        <color indexed="64"/>
      </right>
      <top style="medium">
        <color indexed="64"/>
      </top>
      <bottom style="medium">
        <color indexed="64"/>
      </bottom>
      <diagonal/>
    </border>
    <border>
      <left style="thin">
        <color indexed="64"/>
      </left>
      <right style="medium">
        <color indexed="64"/>
      </right>
      <top style="dash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double">
        <color indexed="64"/>
      </bottom>
      <diagonal/>
    </border>
    <border>
      <left/>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double">
        <color indexed="64"/>
      </bottom>
      <diagonal/>
    </border>
    <border>
      <left style="medium">
        <color indexed="64"/>
      </left>
      <right/>
      <top style="double">
        <color indexed="64"/>
      </top>
      <bottom/>
      <diagonal/>
    </border>
    <border diagonalDown="1">
      <left style="thin">
        <color indexed="64"/>
      </left>
      <right style="thin">
        <color indexed="64"/>
      </right>
      <top style="double">
        <color indexed="64"/>
      </top>
      <bottom/>
      <diagonal style="thin">
        <color indexed="64"/>
      </diagonal>
    </border>
    <border diagonalDown="1">
      <left style="thin">
        <color indexed="64"/>
      </left>
      <right style="thin">
        <color indexed="64"/>
      </right>
      <top/>
      <bottom/>
      <diagonal style="thin">
        <color indexed="64"/>
      </diagonal>
    </border>
    <border>
      <left/>
      <right style="medium">
        <color indexed="64"/>
      </right>
      <top style="double">
        <color indexed="64"/>
      </top>
      <bottom/>
      <diagonal/>
    </border>
    <border diagonalDown="1">
      <left style="thin">
        <color indexed="64"/>
      </left>
      <right/>
      <top style="medium">
        <color indexed="64"/>
      </top>
      <bottom style="medium">
        <color indexed="64"/>
      </bottom>
      <diagonal style="thin">
        <color indexed="64"/>
      </diagonal>
    </border>
    <border diagonalDown="1">
      <left/>
      <right/>
      <top style="medium">
        <color indexed="64"/>
      </top>
      <bottom style="medium">
        <color indexed="64"/>
      </bottom>
      <diagonal style="thin">
        <color indexed="64"/>
      </diagonal>
    </border>
    <border diagonalDown="1">
      <left/>
      <right style="double">
        <color indexed="64"/>
      </right>
      <top style="medium">
        <color indexed="64"/>
      </top>
      <bottom style="medium">
        <color indexed="64"/>
      </bottom>
      <diagonal style="thin">
        <color indexed="64"/>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style="medium">
        <color indexed="64"/>
      </right>
      <top style="hair">
        <color indexed="64"/>
      </top>
      <bottom style="thin">
        <color indexed="64"/>
      </bottom>
      <diagonal/>
    </border>
    <border>
      <left/>
      <right style="medium">
        <color indexed="64"/>
      </right>
      <top style="hair">
        <color indexed="64"/>
      </top>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medium">
        <color indexed="64"/>
      </top>
      <bottom style="medium">
        <color indexed="64"/>
      </bottom>
      <diagonal/>
    </border>
    <border diagonalUp="1">
      <left style="medium">
        <color indexed="64"/>
      </left>
      <right/>
      <top style="thin">
        <color indexed="64"/>
      </top>
      <bottom style="dashed">
        <color indexed="64"/>
      </bottom>
      <diagonal style="thin">
        <color indexed="64"/>
      </diagonal>
    </border>
    <border diagonalUp="1">
      <left/>
      <right/>
      <top style="thin">
        <color indexed="64"/>
      </top>
      <bottom style="dashed">
        <color indexed="64"/>
      </bottom>
      <diagonal style="thin">
        <color indexed="64"/>
      </diagonal>
    </border>
    <border diagonalUp="1">
      <left/>
      <right style="medium">
        <color indexed="64"/>
      </right>
      <top style="thin">
        <color indexed="64"/>
      </top>
      <bottom style="dashed">
        <color indexed="64"/>
      </bottom>
      <diagonal style="thin">
        <color indexed="64"/>
      </diagonal>
    </border>
    <border diagonalUp="1">
      <left style="medium">
        <color indexed="64"/>
      </left>
      <right/>
      <top style="dashed">
        <color indexed="64"/>
      </top>
      <bottom style="thin">
        <color indexed="64"/>
      </bottom>
      <diagonal style="thin">
        <color indexed="64"/>
      </diagonal>
    </border>
    <border diagonalUp="1">
      <left/>
      <right/>
      <top style="dashed">
        <color indexed="64"/>
      </top>
      <bottom style="thin">
        <color indexed="64"/>
      </bottom>
      <diagonal style="thin">
        <color indexed="64"/>
      </diagonal>
    </border>
    <border diagonalUp="1">
      <left/>
      <right style="medium">
        <color indexed="64"/>
      </right>
      <top style="dashed">
        <color indexed="64"/>
      </top>
      <bottom style="thin">
        <color indexed="64"/>
      </bottom>
      <diagonal style="thin">
        <color indexed="64"/>
      </diagonal>
    </border>
    <border>
      <left style="medium">
        <color indexed="64"/>
      </left>
      <right/>
      <top style="dashed">
        <color indexed="64"/>
      </top>
      <bottom style="medium">
        <color indexed="64"/>
      </bottom>
      <diagonal/>
    </border>
    <border>
      <left style="thin">
        <color indexed="64"/>
      </left>
      <right/>
      <top style="medium">
        <color indexed="64"/>
      </top>
      <bottom style="dashed">
        <color indexed="64"/>
      </bottom>
      <diagonal/>
    </border>
    <border>
      <left/>
      <right style="thin">
        <color indexed="64"/>
      </right>
      <top style="dashed">
        <color indexed="64"/>
      </top>
      <bottom style="medium">
        <color indexed="64"/>
      </bottom>
      <diagonal/>
    </border>
    <border>
      <left/>
      <right style="hair">
        <color indexed="64"/>
      </right>
      <top style="medium">
        <color indexed="64"/>
      </top>
      <bottom/>
      <diagonal/>
    </border>
    <border>
      <left/>
      <right style="hair">
        <color indexed="64"/>
      </right>
      <top/>
      <bottom style="medium">
        <color indexed="64"/>
      </bottom>
      <diagonal/>
    </border>
    <border>
      <left style="hair">
        <color indexed="64"/>
      </left>
      <right style="medium">
        <color indexed="64"/>
      </right>
      <top style="medium">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double">
        <color indexed="64"/>
      </top>
      <bottom/>
      <diagonal/>
    </border>
    <border>
      <left style="medium">
        <color indexed="64"/>
      </left>
      <right/>
      <top style="double">
        <color indexed="64"/>
      </top>
      <bottom style="thin">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thin">
        <color indexed="64"/>
      </left>
      <right style="medium">
        <color indexed="64"/>
      </right>
      <top style="double">
        <color indexed="64"/>
      </top>
      <bottom/>
      <diagonal/>
    </border>
    <border>
      <left style="medium">
        <color indexed="64"/>
      </left>
      <right/>
      <top style="hair">
        <color indexed="64"/>
      </top>
      <bottom style="hair">
        <color indexed="64"/>
      </bottom>
      <diagonal/>
    </border>
    <border>
      <left style="medium">
        <color indexed="64"/>
      </left>
      <right/>
      <top style="hair">
        <color indexed="64"/>
      </top>
      <bottom style="double">
        <color indexed="64"/>
      </bottom>
      <diagonal/>
    </border>
    <border>
      <left/>
      <right style="thin">
        <color indexed="64"/>
      </right>
      <top style="hair">
        <color indexed="64"/>
      </top>
      <bottom style="double">
        <color indexed="64"/>
      </bottom>
      <diagonal/>
    </border>
    <border>
      <left style="medium">
        <color indexed="64"/>
      </left>
      <right style="thin">
        <color indexed="64"/>
      </right>
      <top style="double">
        <color indexed="64"/>
      </top>
      <bottom/>
      <diagonal/>
    </border>
    <border>
      <left/>
      <right style="dashed">
        <color indexed="64"/>
      </right>
      <top style="thin">
        <color indexed="64"/>
      </top>
      <bottom style="thin">
        <color indexed="64"/>
      </bottom>
      <diagonal/>
    </border>
    <border>
      <left/>
      <right style="thin">
        <color indexed="64"/>
      </right>
      <top/>
      <bottom style="hair">
        <color indexed="64"/>
      </bottom>
      <diagonal/>
    </border>
    <border>
      <left/>
      <right style="dotted">
        <color indexed="64"/>
      </right>
      <top style="medium">
        <color indexed="64"/>
      </top>
      <bottom style="medium">
        <color indexed="64"/>
      </bottom>
      <diagonal/>
    </border>
    <border diagonalUp="1">
      <left/>
      <right style="thin">
        <color indexed="64"/>
      </right>
      <top style="double">
        <color indexed="64"/>
      </top>
      <bottom style="thin">
        <color indexed="64"/>
      </bottom>
      <diagonal style="thin">
        <color indexed="64"/>
      </diagonal>
    </border>
    <border diagonalUp="1">
      <left style="thin">
        <color indexed="64"/>
      </left>
      <right style="thin">
        <color indexed="64"/>
      </right>
      <top style="double">
        <color indexed="64"/>
      </top>
      <bottom style="thin">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medium">
        <color indexed="64"/>
      </left>
      <right style="thin">
        <color indexed="64"/>
      </right>
      <top/>
      <bottom style="hair">
        <color indexed="64"/>
      </bottom>
      <diagonal/>
    </border>
    <border>
      <left style="medium">
        <color indexed="64"/>
      </left>
      <right style="medium">
        <color indexed="64"/>
      </right>
      <top/>
      <bottom style="hair">
        <color indexed="64"/>
      </bottom>
      <diagonal/>
    </border>
    <border>
      <left/>
      <right style="medium">
        <color indexed="64"/>
      </right>
      <top style="medium">
        <color indexed="64"/>
      </top>
      <bottom style="hair">
        <color indexed="64"/>
      </bottom>
      <diagonal/>
    </border>
    <border>
      <left/>
      <right style="hair">
        <color indexed="64"/>
      </right>
      <top/>
      <bottom style="hair">
        <color indexed="64"/>
      </bottom>
      <diagonal/>
    </border>
    <border>
      <left style="hair">
        <color auto="1"/>
      </left>
      <right style="hair">
        <color auto="1"/>
      </right>
      <top/>
      <bottom style="hair">
        <color indexed="64"/>
      </bottom>
      <diagonal/>
    </border>
    <border>
      <left style="hair">
        <color indexed="64"/>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left style="hair">
        <color auto="1"/>
      </left>
      <right style="hair">
        <color auto="1"/>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auto="1"/>
      </left>
      <right style="hair">
        <color auto="1"/>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medium">
        <color indexed="64"/>
      </right>
      <top style="thin">
        <color indexed="64"/>
      </top>
      <bottom style="hair">
        <color indexed="64"/>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right style="thin">
        <color rgb="FFFF0000"/>
      </right>
      <top/>
      <bottom/>
      <diagonal/>
    </border>
    <border>
      <left/>
      <right/>
      <top/>
      <bottom style="thin">
        <color rgb="FFFF0000"/>
      </bottom>
      <diagonal/>
    </border>
    <border>
      <left/>
      <right style="thin">
        <color rgb="FFFF0000"/>
      </right>
      <top/>
      <bottom style="thin">
        <color rgb="FFFF0000"/>
      </bottom>
      <diagonal/>
    </border>
    <border>
      <left style="thin">
        <color indexed="64"/>
      </left>
      <right/>
      <top/>
      <bottom style="thin">
        <color rgb="FFFF0000"/>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hair">
        <color indexed="64"/>
      </top>
      <bottom/>
      <diagonal/>
    </border>
    <border>
      <left style="medium">
        <color indexed="64"/>
      </left>
      <right style="hair">
        <color indexed="64"/>
      </right>
      <top/>
      <bottom style="thin">
        <color indexed="64"/>
      </bottom>
      <diagonal/>
    </border>
    <border>
      <left style="medium">
        <color auto="1"/>
      </left>
      <right style="hair">
        <color auto="1"/>
      </right>
      <top/>
      <bottom style="hair">
        <color auto="1"/>
      </bottom>
      <diagonal/>
    </border>
    <border>
      <left style="medium">
        <color auto="1"/>
      </left>
      <right style="hair">
        <color auto="1"/>
      </right>
      <top style="hair">
        <color auto="1"/>
      </top>
      <bottom style="hair">
        <color auto="1"/>
      </bottom>
      <diagonal/>
    </border>
    <border>
      <left style="medium">
        <color indexed="64"/>
      </left>
      <right style="hair">
        <color indexed="64"/>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hair">
        <color indexed="64"/>
      </left>
      <right style="hair">
        <color indexed="64"/>
      </right>
      <top style="thin">
        <color indexed="64"/>
      </top>
      <bottom style="thin">
        <color indexed="64"/>
      </bottom>
      <diagonal/>
    </border>
    <border>
      <left style="hair">
        <color auto="1"/>
      </left>
      <right style="thin">
        <color auto="1"/>
      </right>
      <top style="hair">
        <color indexed="64"/>
      </top>
      <bottom style="thin">
        <color auto="1"/>
      </bottom>
      <diagonal/>
    </border>
    <border>
      <left style="thin">
        <color rgb="FFFF0000"/>
      </left>
      <right/>
      <top/>
      <bottom/>
      <diagonal/>
    </border>
    <border>
      <left style="medium">
        <color indexed="64"/>
      </left>
      <right/>
      <top/>
      <bottom style="double">
        <color indexed="64"/>
      </bottom>
      <diagonal/>
    </border>
    <border>
      <left style="thin">
        <color indexed="64"/>
      </left>
      <right style="medium">
        <color indexed="64"/>
      </right>
      <top/>
      <bottom style="dotted">
        <color indexed="64"/>
      </bottom>
      <diagonal/>
    </border>
    <border>
      <left style="medium">
        <color indexed="64"/>
      </left>
      <right/>
      <top style="thin">
        <color indexed="64"/>
      </top>
      <bottom style="dotted">
        <color indexed="64"/>
      </bottom>
      <diagonal/>
    </border>
    <border>
      <left/>
      <right/>
      <top style="hair">
        <color indexed="64"/>
      </top>
      <bottom style="double">
        <color indexed="64"/>
      </bottom>
      <diagonal/>
    </border>
    <border>
      <left/>
      <right/>
      <top style="hair">
        <color indexed="64"/>
      </top>
      <bottom style="medium">
        <color indexed="64"/>
      </bottom>
      <diagonal/>
    </border>
    <border>
      <left style="thin">
        <color indexed="64"/>
      </left>
      <right style="medium">
        <color indexed="64"/>
      </right>
      <top style="hair">
        <color indexed="64"/>
      </top>
      <bottom/>
      <diagonal/>
    </border>
    <border>
      <left style="medium">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right style="thin">
        <color indexed="64"/>
      </right>
      <top style="double">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top style="dotted">
        <color indexed="64"/>
      </top>
      <bottom style="dotted">
        <color indexed="64"/>
      </bottom>
      <diagonal/>
    </border>
    <border>
      <left style="thick">
        <color rgb="FFC00000"/>
      </left>
      <right/>
      <top style="thick">
        <color rgb="FFC00000"/>
      </top>
      <bottom style="thick">
        <color rgb="FFC00000"/>
      </bottom>
      <diagonal/>
    </border>
    <border>
      <left/>
      <right/>
      <top style="thick">
        <color rgb="FFC00000"/>
      </top>
      <bottom style="thick">
        <color rgb="FFC00000"/>
      </bottom>
      <diagonal/>
    </border>
    <border>
      <left/>
      <right style="thick">
        <color rgb="FFC00000"/>
      </right>
      <top style="thick">
        <color rgb="FFC00000"/>
      </top>
      <bottom style="thick">
        <color rgb="FFC00000"/>
      </bottom>
      <diagonal/>
    </border>
    <border>
      <left style="medium">
        <color indexed="64"/>
      </left>
      <right style="thin">
        <color indexed="64"/>
      </right>
      <top/>
      <bottom style="double">
        <color indexed="64"/>
      </bottom>
      <diagonal/>
    </border>
    <border>
      <left/>
      <right style="medium">
        <color indexed="64"/>
      </right>
      <top/>
      <bottom style="hair">
        <color indexed="64"/>
      </bottom>
      <diagonal/>
    </border>
    <border diagonalDown="1">
      <left style="thin">
        <color indexed="64"/>
      </left>
      <right style="thin">
        <color indexed="64"/>
      </right>
      <top/>
      <bottom/>
      <diagonal style="hair">
        <color indexed="64"/>
      </diagonal>
    </border>
    <border diagonalDown="1">
      <left style="thin">
        <color indexed="64"/>
      </left>
      <right style="thin">
        <color indexed="64"/>
      </right>
      <top/>
      <bottom style="thin">
        <color indexed="64"/>
      </bottom>
      <diagonal style="hair">
        <color indexed="64"/>
      </diagonal>
    </border>
    <border diagonalDown="1">
      <left style="thin">
        <color indexed="64"/>
      </left>
      <right style="thin">
        <color indexed="64"/>
      </right>
      <top/>
      <bottom style="double">
        <color indexed="64"/>
      </bottom>
      <diagonal style="hair">
        <color indexed="64"/>
      </diagonal>
    </border>
    <border diagonalDown="1">
      <left style="thin">
        <color indexed="64"/>
      </left>
      <right style="thin">
        <color indexed="64"/>
      </right>
      <top style="thin">
        <color indexed="64"/>
      </top>
      <bottom/>
      <diagonal style="hair">
        <color indexed="64"/>
      </diagonal>
    </border>
    <border diagonalDown="1">
      <left style="thin">
        <color indexed="64"/>
      </left>
      <right/>
      <top style="thin">
        <color indexed="64"/>
      </top>
      <bottom/>
      <diagonal style="hair">
        <color indexed="64"/>
      </diagonal>
    </border>
    <border diagonalDown="1">
      <left style="thin">
        <color indexed="64"/>
      </left>
      <right/>
      <top/>
      <bottom style="medium">
        <color indexed="64"/>
      </bottom>
      <diagonal style="hair">
        <color indexed="64"/>
      </diagonal>
    </border>
    <border diagonalDown="1">
      <left style="thin">
        <color indexed="64"/>
      </left>
      <right/>
      <top/>
      <bottom/>
      <diagonal style="hair">
        <color indexed="64"/>
      </diagonal>
    </border>
    <border diagonalDown="1">
      <left style="thin">
        <color indexed="64"/>
      </left>
      <right style="thin">
        <color indexed="64"/>
      </right>
      <top style="double">
        <color indexed="64"/>
      </top>
      <bottom/>
      <diagonal style="hair">
        <color indexed="64"/>
      </diagonal>
    </border>
    <border diagonalDown="1">
      <left style="thin">
        <color indexed="64"/>
      </left>
      <right style="thin">
        <color indexed="64"/>
      </right>
      <top style="medium">
        <color indexed="64"/>
      </top>
      <bottom/>
      <diagonal style="hair">
        <color indexed="64"/>
      </diagonal>
    </border>
    <border diagonalDown="1">
      <left style="thin">
        <color indexed="64"/>
      </left>
      <right style="thin">
        <color indexed="64"/>
      </right>
      <top/>
      <bottom style="medium">
        <color indexed="64"/>
      </bottom>
      <diagonal style="hair">
        <color indexed="64"/>
      </diagonal>
    </border>
    <border>
      <left style="hair">
        <color indexed="64"/>
      </left>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double">
        <color indexed="64"/>
      </top>
      <bottom/>
      <diagonal/>
    </border>
    <border>
      <left style="hair">
        <color indexed="64"/>
      </left>
      <right style="thin">
        <color indexed="64"/>
      </right>
      <top style="hair">
        <color indexed="64"/>
      </top>
      <bottom style="hair">
        <color indexed="64"/>
      </bottom>
      <diagonal/>
    </border>
  </borders>
  <cellStyleXfs count="21">
    <xf numFmtId="0" fontId="0" fillId="0" borderId="0">
      <alignment vertical="center"/>
    </xf>
    <xf numFmtId="9" fontId="54" fillId="0" borderId="0" applyFont="0" applyFill="0" applyBorder="0" applyAlignment="0" applyProtection="0">
      <alignment vertical="center"/>
    </xf>
    <xf numFmtId="9" fontId="3" fillId="0" borderId="0" applyFont="0" applyFill="0" applyBorder="0" applyAlignment="0" applyProtection="0">
      <alignment vertical="center"/>
    </xf>
    <xf numFmtId="38" fontId="54" fillId="0" borderId="0" applyFont="0" applyFill="0" applyBorder="0" applyAlignment="0" applyProtection="0">
      <alignment vertical="center"/>
    </xf>
    <xf numFmtId="38" fontId="3" fillId="0" borderId="0" applyFont="0" applyFill="0" applyBorder="0" applyAlignment="0" applyProtection="0">
      <alignment vertical="center"/>
    </xf>
    <xf numFmtId="38" fontId="55" fillId="0" borderId="0" applyFont="0" applyFill="0" applyBorder="0" applyAlignment="0" applyProtection="0">
      <alignment vertical="center"/>
    </xf>
    <xf numFmtId="38" fontId="54" fillId="0" borderId="0" applyFont="0" applyFill="0" applyBorder="0" applyAlignment="0" applyProtection="0">
      <alignment vertical="center"/>
    </xf>
    <xf numFmtId="0" fontId="3" fillId="0" borderId="0" applyBorder="0">
      <alignment vertical="center"/>
    </xf>
    <xf numFmtId="0" fontId="55" fillId="0" borderId="0">
      <alignment vertical="center"/>
    </xf>
    <xf numFmtId="0" fontId="3" fillId="0" borderId="0">
      <alignment vertical="center"/>
    </xf>
    <xf numFmtId="0" fontId="3" fillId="0" borderId="0">
      <alignment vertical="center"/>
    </xf>
    <xf numFmtId="0" fontId="3" fillId="0" borderId="0"/>
    <xf numFmtId="0" fontId="54" fillId="0" borderId="0">
      <alignment vertical="center"/>
    </xf>
    <xf numFmtId="0" fontId="3" fillId="0" borderId="0"/>
    <xf numFmtId="0" fontId="54" fillId="0" borderId="0">
      <alignment vertical="center"/>
    </xf>
    <xf numFmtId="0" fontId="3" fillId="0" borderId="0" applyBorder="0">
      <alignment vertical="center"/>
    </xf>
    <xf numFmtId="0" fontId="1" fillId="0" borderId="0">
      <alignment vertical="center"/>
    </xf>
    <xf numFmtId="38" fontId="1" fillId="0" borderId="0" applyFont="0" applyFill="0" applyBorder="0" applyAlignment="0" applyProtection="0">
      <alignment vertical="center"/>
    </xf>
    <xf numFmtId="38" fontId="54" fillId="0" borderId="0" applyFont="0" applyFill="0" applyBorder="0" applyAlignment="0" applyProtection="0">
      <alignment vertical="center"/>
    </xf>
    <xf numFmtId="9" fontId="54" fillId="0" borderId="0" applyFont="0" applyFill="0" applyBorder="0" applyAlignment="0" applyProtection="0">
      <alignment vertical="center"/>
    </xf>
    <xf numFmtId="0" fontId="55" fillId="0" borderId="0">
      <alignment vertical="center"/>
    </xf>
  </cellStyleXfs>
  <cellXfs count="3934">
    <xf numFmtId="0" fontId="0" fillId="0" borderId="0" xfId="0">
      <alignment vertical="center"/>
    </xf>
    <xf numFmtId="0" fontId="5" fillId="0" borderId="0" xfId="0" applyFont="1">
      <alignment vertical="center"/>
    </xf>
    <xf numFmtId="0" fontId="4" fillId="0" borderId="0" xfId="0" applyFont="1">
      <alignment vertical="center"/>
    </xf>
    <xf numFmtId="0" fontId="4" fillId="0" borderId="0" xfId="0" applyFont="1" applyAlignment="1">
      <alignment horizontal="right" vertical="center"/>
    </xf>
    <xf numFmtId="0" fontId="4" fillId="0" borderId="0" xfId="0" applyFont="1" applyAlignment="1">
      <alignment vertical="center" wrapText="1"/>
    </xf>
    <xf numFmtId="176" fontId="5" fillId="0" borderId="0" xfId="0" applyNumberFormat="1" applyFont="1" applyAlignment="1">
      <alignment horizontal="right" vertical="center"/>
    </xf>
    <xf numFmtId="0" fontId="8" fillId="0" borderId="0" xfId="0" applyFont="1">
      <alignment vertical="center"/>
    </xf>
    <xf numFmtId="0" fontId="8" fillId="0" borderId="0" xfId="0" quotePrefix="1" applyFont="1" applyAlignment="1">
      <alignment horizontal="right" vertical="center"/>
    </xf>
    <xf numFmtId="0" fontId="4" fillId="0" borderId="0" xfId="0" applyFont="1" applyAlignment="1">
      <alignment vertical="center" shrinkToFit="1"/>
    </xf>
    <xf numFmtId="0" fontId="4" fillId="0" borderId="0" xfId="0" applyFont="1" applyAlignment="1">
      <alignment vertical="distributed" wrapText="1"/>
    </xf>
    <xf numFmtId="0" fontId="4" fillId="0" borderId="0" xfId="0" applyFont="1" applyAlignment="1">
      <alignment horizontal="center" vertical="center"/>
    </xf>
    <xf numFmtId="14" fontId="4" fillId="0" borderId="0" xfId="0" applyNumberFormat="1" applyFont="1">
      <alignment vertical="center"/>
    </xf>
    <xf numFmtId="3" fontId="5" fillId="0" borderId="0" xfId="0" applyNumberFormat="1" applyFont="1">
      <alignment vertical="center"/>
    </xf>
    <xf numFmtId="0" fontId="56" fillId="0" borderId="0" xfId="0" applyFont="1">
      <alignment vertical="center"/>
    </xf>
    <xf numFmtId="0" fontId="56" fillId="0" borderId="1" xfId="0" applyFont="1" applyBorder="1" applyAlignment="1">
      <alignment horizontal="center" vertical="center" wrapText="1"/>
    </xf>
    <xf numFmtId="0" fontId="4" fillId="0" borderId="0" xfId="10" applyFont="1">
      <alignment vertical="center"/>
    </xf>
    <xf numFmtId="56" fontId="5" fillId="4" borderId="0" xfId="10" applyNumberFormat="1" applyFont="1" applyFill="1" applyAlignment="1">
      <alignment horizontal="center" vertical="center" wrapText="1"/>
    </xf>
    <xf numFmtId="0" fontId="12" fillId="0" borderId="0" xfId="10" applyFont="1" applyAlignment="1">
      <alignment horizontal="right" vertical="center"/>
    </xf>
    <xf numFmtId="0" fontId="5" fillId="4" borderId="0" xfId="10" applyFont="1" applyFill="1">
      <alignment vertical="center"/>
    </xf>
    <xf numFmtId="0" fontId="3" fillId="0" borderId="0" xfId="10">
      <alignment vertical="center"/>
    </xf>
    <xf numFmtId="0" fontId="9" fillId="4" borderId="0" xfId="10" applyFont="1" applyFill="1">
      <alignment vertical="center"/>
    </xf>
    <xf numFmtId="0" fontId="9" fillId="4" borderId="0" xfId="10" applyFont="1" applyFill="1" applyAlignment="1">
      <alignment horizontal="center" vertical="center"/>
    </xf>
    <xf numFmtId="0" fontId="5" fillId="4" borderId="0" xfId="10" applyFont="1" applyFill="1" applyAlignment="1">
      <alignment horizontal="right" vertical="center"/>
    </xf>
    <xf numFmtId="0" fontId="5" fillId="4" borderId="30" xfId="10" applyFont="1" applyFill="1" applyBorder="1" applyAlignment="1">
      <alignment horizontal="center" vertical="center" wrapText="1"/>
    </xf>
    <xf numFmtId="0" fontId="5" fillId="4" borderId="6" xfId="10" applyFont="1" applyFill="1" applyBorder="1" applyAlignment="1">
      <alignment horizontal="right" vertical="center" wrapText="1"/>
    </xf>
    <xf numFmtId="38" fontId="5" fillId="4" borderId="0" xfId="4" applyFont="1" applyFill="1" applyBorder="1" applyAlignment="1" applyProtection="1">
      <alignment horizontal="center" vertical="center" wrapText="1"/>
      <protection locked="0"/>
    </xf>
    <xf numFmtId="0" fontId="5" fillId="4" borderId="0" xfId="10" applyFont="1" applyFill="1" applyAlignment="1">
      <alignment horizontal="left" vertical="center" wrapText="1"/>
    </xf>
    <xf numFmtId="0" fontId="5" fillId="4" borderId="31" xfId="10" applyFont="1" applyFill="1" applyBorder="1" applyAlignment="1">
      <alignment horizontal="right" vertical="center" wrapText="1"/>
    </xf>
    <xf numFmtId="0" fontId="5" fillId="4" borderId="32" xfId="10" applyFont="1" applyFill="1" applyBorder="1" applyAlignment="1">
      <alignment horizontal="left" vertical="center" wrapText="1"/>
    </xf>
    <xf numFmtId="56" fontId="5" fillId="4" borderId="0" xfId="10" applyNumberFormat="1" applyFont="1" applyFill="1" applyAlignment="1">
      <alignment horizontal="right" vertical="center" wrapText="1"/>
    </xf>
    <xf numFmtId="0" fontId="5" fillId="4" borderId="7" xfId="10" applyFont="1" applyFill="1" applyBorder="1" applyAlignment="1">
      <alignment horizontal="left" vertical="center" wrapText="1"/>
    </xf>
    <xf numFmtId="0" fontId="5" fillId="4" borderId="15" xfId="10" applyFont="1" applyFill="1" applyBorder="1" applyAlignment="1">
      <alignment horizontal="center" vertical="top" wrapText="1"/>
    </xf>
    <xf numFmtId="38" fontId="5" fillId="4" borderId="33" xfId="10" applyNumberFormat="1" applyFont="1" applyFill="1" applyBorder="1" applyAlignment="1">
      <alignment horizontal="center" vertical="center" wrapText="1"/>
    </xf>
    <xf numFmtId="0" fontId="5" fillId="4" borderId="33" xfId="10" applyFont="1" applyFill="1" applyBorder="1" applyAlignment="1">
      <alignment horizontal="center" vertical="top" wrapText="1"/>
    </xf>
    <xf numFmtId="0" fontId="5" fillId="4" borderId="34" xfId="10" applyFont="1" applyFill="1" applyBorder="1" applyAlignment="1">
      <alignment horizontal="center" vertical="top" wrapText="1"/>
    </xf>
    <xf numFmtId="0" fontId="5" fillId="4" borderId="35" xfId="10" applyFont="1" applyFill="1" applyBorder="1" applyAlignment="1">
      <alignment horizontal="center" vertical="top" wrapText="1"/>
    </xf>
    <xf numFmtId="56" fontId="5" fillId="4" borderId="33" xfId="10" applyNumberFormat="1" applyFont="1" applyFill="1" applyBorder="1" applyAlignment="1">
      <alignment horizontal="center" vertical="center" wrapText="1"/>
    </xf>
    <xf numFmtId="0" fontId="5" fillId="4" borderId="16" xfId="10" applyFont="1" applyFill="1" applyBorder="1" applyAlignment="1">
      <alignment horizontal="right" vertical="top" wrapText="1"/>
    </xf>
    <xf numFmtId="0" fontId="11" fillId="4" borderId="0" xfId="10" applyFont="1" applyFill="1" applyAlignment="1">
      <alignment horizontal="left" vertical="center"/>
    </xf>
    <xf numFmtId="0" fontId="5" fillId="4" borderId="0" xfId="10" applyFont="1" applyFill="1" applyAlignment="1">
      <alignment horizontal="center" vertical="top" wrapText="1"/>
    </xf>
    <xf numFmtId="0" fontId="5" fillId="4" borderId="0" xfId="10" applyFont="1" applyFill="1" applyAlignment="1">
      <alignment horizontal="right" vertical="top" wrapText="1"/>
    </xf>
    <xf numFmtId="0" fontId="11" fillId="4" borderId="0" xfId="10" applyFont="1" applyFill="1" applyAlignment="1">
      <alignment vertical="top" wrapText="1"/>
    </xf>
    <xf numFmtId="0" fontId="55" fillId="0" borderId="0" xfId="8">
      <alignment vertical="center"/>
    </xf>
    <xf numFmtId="0" fontId="57" fillId="0" borderId="0" xfId="8" applyFont="1" applyAlignment="1">
      <alignment horizontal="right" vertical="center"/>
    </xf>
    <xf numFmtId="0" fontId="57" fillId="0" borderId="1" xfId="8" applyFont="1" applyBorder="1" applyAlignment="1">
      <alignment horizontal="center" vertical="center" wrapText="1"/>
    </xf>
    <xf numFmtId="0" fontId="57" fillId="0" borderId="17" xfId="8" applyFont="1" applyBorder="1" applyAlignment="1">
      <alignment horizontal="right" vertical="center" wrapText="1"/>
    </xf>
    <xf numFmtId="38" fontId="57" fillId="0" borderId="18" xfId="8" applyNumberFormat="1" applyFont="1" applyBorder="1" applyAlignment="1">
      <alignment horizontal="center" vertical="center" wrapText="1"/>
    </xf>
    <xf numFmtId="0" fontId="57" fillId="0" borderId="19" xfId="8" applyFont="1" applyBorder="1" applyAlignment="1">
      <alignment horizontal="left" vertical="center" wrapText="1"/>
    </xf>
    <xf numFmtId="0" fontId="57" fillId="0" borderId="15" xfId="8" applyFont="1" applyBorder="1" applyAlignment="1">
      <alignment vertical="top" wrapText="1"/>
    </xf>
    <xf numFmtId="38" fontId="57" fillId="0" borderId="33" xfId="8" applyNumberFormat="1" applyFont="1" applyBorder="1" applyAlignment="1">
      <alignment horizontal="center" vertical="center" wrapText="1"/>
    </xf>
    <xf numFmtId="0" fontId="57" fillId="0" borderId="16" xfId="8" applyFont="1" applyBorder="1" applyAlignment="1">
      <alignment vertical="top" wrapText="1"/>
    </xf>
    <xf numFmtId="0" fontId="57" fillId="0" borderId="0" xfId="8" applyFont="1" applyAlignment="1">
      <alignment horizontal="center" vertical="center" wrapText="1"/>
    </xf>
    <xf numFmtId="0" fontId="57" fillId="0" borderId="0" xfId="8" applyFont="1" applyAlignment="1">
      <alignment horizontal="justify" vertical="center" wrapText="1"/>
    </xf>
    <xf numFmtId="0" fontId="57" fillId="0" borderId="0" xfId="8" applyFont="1" applyAlignment="1">
      <alignment horizontal="right" vertical="top" wrapText="1"/>
    </xf>
    <xf numFmtId="0" fontId="58" fillId="0" borderId="0" xfId="8" applyFont="1" applyAlignment="1">
      <alignment horizontal="justify" vertical="center"/>
    </xf>
    <xf numFmtId="0" fontId="58" fillId="0" borderId="0" xfId="8" applyFont="1">
      <alignment vertical="center"/>
    </xf>
    <xf numFmtId="0" fontId="59" fillId="0" borderId="0" xfId="8" applyFont="1">
      <alignment vertical="center"/>
    </xf>
    <xf numFmtId="0" fontId="61" fillId="0" borderId="0" xfId="8" applyFont="1" applyAlignment="1">
      <alignment horizontal="left" vertical="center"/>
    </xf>
    <xf numFmtId="0" fontId="61" fillId="0" borderId="0" xfId="8" applyFont="1">
      <alignment vertical="center"/>
    </xf>
    <xf numFmtId="0" fontId="62" fillId="0" borderId="0" xfId="8" applyFont="1">
      <alignment vertical="center"/>
    </xf>
    <xf numFmtId="0" fontId="61" fillId="0" borderId="0" xfId="8" applyFont="1" applyAlignment="1">
      <alignment vertical="center" wrapText="1"/>
    </xf>
    <xf numFmtId="0" fontId="59" fillId="0" borderId="0" xfId="8" applyFont="1" applyAlignment="1">
      <alignment horizontal="center" vertical="center" wrapText="1"/>
    </xf>
    <xf numFmtId="0" fontId="5" fillId="0" borderId="0" xfId="8" applyFont="1" applyAlignment="1">
      <alignment horizontal="left" vertical="center"/>
    </xf>
    <xf numFmtId="0" fontId="4" fillId="0" borderId="0" xfId="8" applyFont="1">
      <alignment vertical="center"/>
    </xf>
    <xf numFmtId="0" fontId="13" fillId="0" borderId="0" xfId="8" applyFont="1">
      <alignment vertical="center"/>
    </xf>
    <xf numFmtId="0" fontId="13" fillId="0" borderId="0" xfId="8" applyFont="1" applyAlignment="1">
      <alignment horizontal="left" vertical="center"/>
    </xf>
    <xf numFmtId="0" fontId="64" fillId="0" borderId="27" xfId="8" applyFont="1" applyBorder="1" applyAlignment="1">
      <alignment horizontal="center" vertical="center" wrapText="1"/>
    </xf>
    <xf numFmtId="0" fontId="65" fillId="0" borderId="27" xfId="8" applyFont="1" applyBorder="1" applyAlignment="1">
      <alignment horizontal="left" vertical="center" wrapText="1"/>
    </xf>
    <xf numFmtId="0" fontId="64" fillId="0" borderId="38" xfId="8" applyFont="1" applyBorder="1" applyAlignment="1">
      <alignment horizontal="center" vertical="center" wrapText="1"/>
    </xf>
    <xf numFmtId="0" fontId="65" fillId="0" borderId="38" xfId="8" applyFont="1" applyBorder="1" applyAlignment="1">
      <alignment horizontal="left" vertical="center" wrapText="1"/>
    </xf>
    <xf numFmtId="0" fontId="64" fillId="0" borderId="39" xfId="8" applyFont="1" applyBorder="1" applyAlignment="1">
      <alignment horizontal="center" vertical="center" wrapText="1"/>
    </xf>
    <xf numFmtId="0" fontId="65" fillId="0" borderId="39" xfId="8" applyFont="1" applyBorder="1" applyAlignment="1">
      <alignment horizontal="left" vertical="center" wrapText="1"/>
    </xf>
    <xf numFmtId="0" fontId="65" fillId="0" borderId="38" xfId="8" applyFont="1" applyBorder="1" applyAlignment="1">
      <alignment horizontal="left" vertical="center" shrinkToFit="1"/>
    </xf>
    <xf numFmtId="0" fontId="64" fillId="0" borderId="29" xfId="8" applyFont="1" applyBorder="1" applyAlignment="1">
      <alignment horizontal="center" vertical="center" wrapText="1"/>
    </xf>
    <xf numFmtId="0" fontId="64" fillId="0" borderId="1" xfId="8" applyFont="1" applyBorder="1" applyAlignment="1">
      <alignment horizontal="center" vertical="center" wrapText="1"/>
    </xf>
    <xf numFmtId="0" fontId="65" fillId="0" borderId="1" xfId="8" applyFont="1" applyBorder="1" applyAlignment="1">
      <alignment horizontal="left" vertical="center" wrapText="1"/>
    </xf>
    <xf numFmtId="0" fontId="65" fillId="0" borderId="28" xfId="8" applyFont="1" applyBorder="1" applyAlignment="1">
      <alignment vertical="center" wrapText="1"/>
    </xf>
    <xf numFmtId="0" fontId="65" fillId="0" borderId="28" xfId="8" applyFont="1" applyBorder="1" applyAlignment="1">
      <alignment horizontal="left" vertical="center" wrapText="1"/>
    </xf>
    <xf numFmtId="0" fontId="57" fillId="0" borderId="0" xfId="8" applyFont="1" applyAlignment="1">
      <alignment horizontal="justify" vertical="center"/>
    </xf>
    <xf numFmtId="0" fontId="57" fillId="0" borderId="0" xfId="8" applyFont="1" applyAlignment="1">
      <alignment horizontal="center" vertical="center"/>
    </xf>
    <xf numFmtId="0" fontId="58" fillId="0" borderId="0" xfId="8" applyFont="1" applyAlignment="1">
      <alignment vertical="center" wrapText="1"/>
    </xf>
    <xf numFmtId="176" fontId="5" fillId="0" borderId="0" xfId="11" applyNumberFormat="1" applyFont="1" applyAlignment="1">
      <alignment vertical="center" textRotation="255"/>
    </xf>
    <xf numFmtId="176" fontId="16" fillId="0" borderId="0" xfId="11" applyNumberFormat="1" applyFont="1" applyAlignment="1">
      <alignment vertical="center"/>
    </xf>
    <xf numFmtId="176" fontId="17" fillId="0" borderId="0" xfId="11" applyNumberFormat="1" applyFont="1" applyAlignment="1">
      <alignment horizontal="center" vertical="center"/>
    </xf>
    <xf numFmtId="176" fontId="17" fillId="0" borderId="0" xfId="11" applyNumberFormat="1" applyFont="1" applyAlignment="1">
      <alignment vertical="center"/>
    </xf>
    <xf numFmtId="176" fontId="17" fillId="0" borderId="0" xfId="11" applyNumberFormat="1" applyFont="1" applyAlignment="1">
      <alignment horizontal="right" vertical="center"/>
    </xf>
    <xf numFmtId="0" fontId="18" fillId="0" borderId="0" xfId="10" applyFont="1">
      <alignment vertical="center"/>
    </xf>
    <xf numFmtId="176" fontId="19" fillId="3" borderId="40" xfId="11" applyNumberFormat="1" applyFont="1" applyFill="1" applyBorder="1" applyAlignment="1">
      <alignment horizontal="center" vertical="center" wrapText="1"/>
    </xf>
    <xf numFmtId="176" fontId="19" fillId="3" borderId="42" xfId="11" applyNumberFormat="1" applyFont="1" applyFill="1" applyBorder="1" applyAlignment="1">
      <alignment horizontal="center" vertical="center"/>
    </xf>
    <xf numFmtId="176" fontId="20" fillId="3" borderId="39" xfId="11" applyNumberFormat="1" applyFont="1" applyFill="1" applyBorder="1" applyAlignment="1">
      <alignment horizontal="center" vertical="center" wrapText="1"/>
    </xf>
    <xf numFmtId="181" fontId="20" fillId="0" borderId="15" xfId="11" applyNumberFormat="1" applyFont="1" applyBorder="1" applyAlignment="1">
      <alignment horizontal="right" vertical="center"/>
    </xf>
    <xf numFmtId="181" fontId="20" fillId="0" borderId="16" xfId="11" applyNumberFormat="1" applyFont="1" applyBorder="1" applyAlignment="1">
      <alignment horizontal="left" vertical="center"/>
    </xf>
    <xf numFmtId="9" fontId="20" fillId="5" borderId="33" xfId="11" applyNumberFormat="1" applyFont="1" applyFill="1" applyBorder="1" applyAlignment="1">
      <alignment horizontal="right" vertical="center"/>
    </xf>
    <xf numFmtId="9" fontId="20" fillId="5" borderId="48" xfId="11" applyNumberFormat="1" applyFont="1" applyFill="1" applyBorder="1" applyAlignment="1">
      <alignment horizontal="left" vertical="center"/>
    </xf>
    <xf numFmtId="181" fontId="20" fillId="5" borderId="33" xfId="11" applyNumberFormat="1" applyFont="1" applyFill="1" applyBorder="1" applyAlignment="1">
      <alignment horizontal="right" vertical="center"/>
    </xf>
    <xf numFmtId="181" fontId="20" fillId="5" borderId="48" xfId="11" applyNumberFormat="1" applyFont="1" applyFill="1" applyBorder="1" applyAlignment="1">
      <alignment horizontal="left" vertical="center"/>
    </xf>
    <xf numFmtId="181" fontId="20" fillId="0" borderId="49" xfId="11" applyNumberFormat="1" applyFont="1" applyBorder="1" applyAlignment="1">
      <alignment horizontal="right" vertical="center"/>
    </xf>
    <xf numFmtId="181" fontId="20" fillId="0" borderId="51" xfId="11" applyNumberFormat="1" applyFont="1" applyBorder="1" applyAlignment="1">
      <alignment horizontal="left" vertical="center"/>
    </xf>
    <xf numFmtId="181" fontId="20" fillId="5" borderId="50" xfId="11" applyNumberFormat="1" applyFont="1" applyFill="1" applyBorder="1" applyAlignment="1">
      <alignment horizontal="right" vertical="center"/>
    </xf>
    <xf numFmtId="181" fontId="20" fillId="5" borderId="52" xfId="11" applyNumberFormat="1" applyFont="1" applyFill="1" applyBorder="1" applyAlignment="1">
      <alignment horizontal="left" vertical="center"/>
    </xf>
    <xf numFmtId="176" fontId="20" fillId="3" borderId="53" xfId="11" applyNumberFormat="1" applyFont="1" applyFill="1" applyBorder="1" applyAlignment="1">
      <alignment vertical="center" wrapText="1"/>
    </xf>
    <xf numFmtId="176" fontId="20" fillId="3" borderId="24" xfId="11" applyNumberFormat="1" applyFont="1" applyFill="1" applyBorder="1" applyAlignment="1">
      <alignment vertical="center" wrapText="1"/>
    </xf>
    <xf numFmtId="181" fontId="20" fillId="5" borderId="6" xfId="11" applyNumberFormat="1" applyFont="1" applyFill="1" applyBorder="1" applyAlignment="1">
      <alignment horizontal="right" vertical="center"/>
    </xf>
    <xf numFmtId="181" fontId="20" fillId="5" borderId="7" xfId="11" applyNumberFormat="1" applyFont="1" applyFill="1" applyBorder="1" applyAlignment="1">
      <alignment horizontal="left" vertical="center"/>
    </xf>
    <xf numFmtId="181" fontId="17" fillId="6" borderId="56" xfId="11" applyNumberFormat="1" applyFont="1" applyFill="1" applyBorder="1" applyAlignment="1">
      <alignment horizontal="center" vertical="center" wrapText="1"/>
    </xf>
    <xf numFmtId="9" fontId="20" fillId="3" borderId="56" xfId="11" applyNumberFormat="1" applyFont="1" applyFill="1" applyBorder="1" applyAlignment="1">
      <alignment horizontal="right" vertical="center"/>
    </xf>
    <xf numFmtId="0" fontId="17" fillId="0" borderId="0" xfId="11" applyFont="1" applyAlignment="1">
      <alignment horizontal="center" vertical="center"/>
    </xf>
    <xf numFmtId="0" fontId="17" fillId="2" borderId="0" xfId="13" applyFont="1" applyFill="1" applyAlignment="1">
      <alignment vertical="center"/>
    </xf>
    <xf numFmtId="0" fontId="17" fillId="3" borderId="58" xfId="13" applyFont="1" applyFill="1" applyBorder="1" applyAlignment="1">
      <alignment horizontal="center" vertical="center"/>
    </xf>
    <xf numFmtId="0" fontId="19" fillId="2" borderId="59" xfId="13" applyFont="1" applyFill="1" applyBorder="1" applyAlignment="1">
      <alignment vertical="center" shrinkToFit="1"/>
    </xf>
    <xf numFmtId="0" fontId="19" fillId="2" borderId="60" xfId="13" applyFont="1" applyFill="1" applyBorder="1" applyAlignment="1">
      <alignment vertical="center" shrinkToFit="1"/>
    </xf>
    <xf numFmtId="0" fontId="17" fillId="3" borderId="18" xfId="13" applyFont="1" applyFill="1" applyBorder="1" applyAlignment="1">
      <alignment horizontal="right" vertical="center"/>
    </xf>
    <xf numFmtId="0" fontId="17" fillId="2" borderId="18" xfId="13" applyFont="1" applyFill="1" applyBorder="1" applyAlignment="1">
      <alignment horizontal="right" vertical="center"/>
    </xf>
    <xf numFmtId="0" fontId="17" fillId="3" borderId="18" xfId="13" applyFont="1" applyFill="1" applyBorder="1" applyAlignment="1">
      <alignment horizontal="center" vertical="center"/>
    </xf>
    <xf numFmtId="0" fontId="17" fillId="3" borderId="0" xfId="13" applyFont="1" applyFill="1" applyAlignment="1">
      <alignment horizontal="center" vertical="center"/>
    </xf>
    <xf numFmtId="0" fontId="17" fillId="3" borderId="61" xfId="13" applyFont="1" applyFill="1" applyBorder="1" applyAlignment="1">
      <alignment horizontal="center" vertical="center"/>
    </xf>
    <xf numFmtId="0" fontId="17" fillId="2" borderId="60" xfId="13" applyFont="1" applyFill="1" applyBorder="1" applyAlignment="1">
      <alignment horizontal="right" vertical="center"/>
    </xf>
    <xf numFmtId="0" fontId="17" fillId="2" borderId="36" xfId="13" applyFont="1" applyFill="1" applyBorder="1" applyAlignment="1">
      <alignment vertical="center"/>
    </xf>
    <xf numFmtId="0" fontId="17" fillId="2" borderId="36" xfId="13" applyFont="1" applyFill="1" applyBorder="1" applyAlignment="1">
      <alignment horizontal="right" vertical="center"/>
    </xf>
    <xf numFmtId="0" fontId="17" fillId="2" borderId="36" xfId="13" applyFont="1" applyFill="1" applyBorder="1" applyAlignment="1">
      <alignment horizontal="left" vertical="center"/>
    </xf>
    <xf numFmtId="0" fontId="17" fillId="2" borderId="36" xfId="13" applyFont="1" applyFill="1" applyBorder="1" applyAlignment="1">
      <alignment horizontal="center" vertical="center"/>
    </xf>
    <xf numFmtId="0" fontId="17" fillId="2" borderId="62" xfId="13" applyFont="1" applyFill="1" applyBorder="1" applyAlignment="1">
      <alignment horizontal="center" vertical="center"/>
    </xf>
    <xf numFmtId="0" fontId="17" fillId="3" borderId="17" xfId="13" applyFont="1" applyFill="1" applyBorder="1" applyAlignment="1">
      <alignment horizontal="right" vertical="center"/>
    </xf>
    <xf numFmtId="0" fontId="17" fillId="3" borderId="6" xfId="13" applyFont="1" applyFill="1" applyBorder="1" applyAlignment="1">
      <alignment horizontal="right" vertical="center"/>
    </xf>
    <xf numFmtId="0" fontId="17" fillId="3" borderId="15" xfId="13" applyFont="1" applyFill="1" applyBorder="1" applyAlignment="1">
      <alignment horizontal="right" vertical="center"/>
    </xf>
    <xf numFmtId="0" fontId="17" fillId="2" borderId="17" xfId="13" applyFont="1" applyFill="1" applyBorder="1" applyAlignment="1">
      <alignment horizontal="right" vertical="center"/>
    </xf>
    <xf numFmtId="0" fontId="17" fillId="2" borderId="18" xfId="13" applyFont="1" applyFill="1" applyBorder="1" applyAlignment="1">
      <alignment vertical="center"/>
    </xf>
    <xf numFmtId="0" fontId="17" fillId="2" borderId="18" xfId="13" applyFont="1" applyFill="1" applyBorder="1" applyAlignment="1">
      <alignment horizontal="left" vertical="center"/>
    </xf>
    <xf numFmtId="0" fontId="17" fillId="2" borderId="61" xfId="13" applyFont="1" applyFill="1" applyBorder="1" applyAlignment="1">
      <alignment horizontal="center" vertical="center"/>
    </xf>
    <xf numFmtId="0" fontId="17" fillId="3" borderId="8" xfId="13" applyFont="1" applyFill="1" applyBorder="1" applyAlignment="1">
      <alignment horizontal="right" vertical="center"/>
    </xf>
    <xf numFmtId="0" fontId="17" fillId="3" borderId="49" xfId="13" applyFont="1" applyFill="1" applyBorder="1" applyAlignment="1">
      <alignment horizontal="right" vertical="center"/>
    </xf>
    <xf numFmtId="0" fontId="17" fillId="2" borderId="0" xfId="13" applyFont="1" applyFill="1" applyAlignment="1">
      <alignment horizontal="center" vertical="center"/>
    </xf>
    <xf numFmtId="0" fontId="17" fillId="2" borderId="0" xfId="13" applyFont="1" applyFill="1" applyAlignment="1">
      <alignment horizontal="right" vertical="center"/>
    </xf>
    <xf numFmtId="0" fontId="17" fillId="2" borderId="0" xfId="13" applyFont="1" applyFill="1" applyAlignment="1">
      <alignment horizontal="left" vertical="center"/>
    </xf>
    <xf numFmtId="0" fontId="24" fillId="2" borderId="0" xfId="13" applyFont="1" applyFill="1" applyAlignment="1">
      <alignment vertical="center"/>
    </xf>
    <xf numFmtId="0" fontId="4" fillId="0" borderId="0" xfId="8" applyFont="1" applyAlignment="1">
      <alignment horizontal="left" vertical="top"/>
    </xf>
    <xf numFmtId="0" fontId="5" fillId="0" borderId="0" xfId="8" applyFont="1">
      <alignment vertical="center"/>
    </xf>
    <xf numFmtId="0" fontId="59" fillId="0" borderId="0" xfId="8" applyFont="1" applyAlignment="1">
      <alignment horizontal="right" vertical="center"/>
    </xf>
    <xf numFmtId="0" fontId="60" fillId="0" borderId="0" xfId="8" applyFont="1">
      <alignment vertical="center"/>
    </xf>
    <xf numFmtId="0" fontId="60" fillId="0" borderId="0" xfId="8" applyFont="1" applyAlignment="1">
      <alignment horizontal="right" vertical="center"/>
    </xf>
    <xf numFmtId="0" fontId="60" fillId="0" borderId="0" xfId="8" applyFont="1" applyAlignment="1">
      <alignment horizontal="center" vertical="center" shrinkToFit="1"/>
    </xf>
    <xf numFmtId="0" fontId="60" fillId="0" borderId="0" xfId="8" quotePrefix="1" applyFont="1">
      <alignment vertical="center"/>
    </xf>
    <xf numFmtId="0" fontId="60" fillId="0" borderId="0" xfId="8" applyFont="1" applyAlignment="1">
      <alignment horizontal="center" vertical="center"/>
    </xf>
    <xf numFmtId="0" fontId="59" fillId="0" borderId="0" xfId="8" applyFont="1" applyAlignment="1">
      <alignment vertical="center" shrinkToFit="1"/>
    </xf>
    <xf numFmtId="0" fontId="62" fillId="0" borderId="0" xfId="14" applyFont="1">
      <alignment vertical="center"/>
    </xf>
    <xf numFmtId="0" fontId="60" fillId="0" borderId="0" xfId="14" applyFont="1">
      <alignment vertical="center"/>
    </xf>
    <xf numFmtId="0" fontId="60" fillId="0" borderId="0" xfId="14" applyFont="1" applyAlignment="1">
      <alignment horizontal="right" vertical="center"/>
    </xf>
    <xf numFmtId="0" fontId="60" fillId="0" borderId="0" xfId="14" applyFont="1" applyAlignment="1">
      <alignment horizontal="center" vertical="center"/>
    </xf>
    <xf numFmtId="0" fontId="64" fillId="7" borderId="1" xfId="8" applyFont="1" applyFill="1" applyBorder="1" applyAlignment="1">
      <alignment horizontal="center" vertical="center"/>
    </xf>
    <xf numFmtId="0" fontId="27" fillId="0" borderId="0" xfId="7" applyFont="1" applyBorder="1" applyAlignment="1">
      <alignment horizontal="left" vertical="center"/>
    </xf>
    <xf numFmtId="0" fontId="27" fillId="0" borderId="0" xfId="7" applyFont="1" applyBorder="1" applyAlignment="1">
      <alignment horizontal="right" vertical="center"/>
    </xf>
    <xf numFmtId="0" fontId="27" fillId="0" borderId="0" xfId="7" applyFont="1" applyBorder="1">
      <alignment vertical="center"/>
    </xf>
    <xf numFmtId="0" fontId="27" fillId="0" borderId="0" xfId="7" applyFont="1" applyBorder="1" applyAlignment="1">
      <alignment horizontal="center" vertical="center"/>
    </xf>
    <xf numFmtId="0" fontId="29" fillId="0" borderId="0" xfId="7" applyFont="1" applyBorder="1">
      <alignment vertical="center"/>
    </xf>
    <xf numFmtId="0" fontId="28" fillId="0" borderId="0" xfId="7" applyFont="1" applyBorder="1" applyAlignment="1">
      <alignment horizontal="right" vertical="center"/>
    </xf>
    <xf numFmtId="0" fontId="28" fillId="0" borderId="0" xfId="7" applyFont="1" applyBorder="1" applyAlignment="1">
      <alignment horizontal="left" vertical="center"/>
    </xf>
    <xf numFmtId="0" fontId="29" fillId="0" borderId="0" xfId="7" applyFont="1" applyBorder="1" applyAlignment="1">
      <alignment horizontal="center" vertical="center"/>
    </xf>
    <xf numFmtId="0" fontId="29" fillId="0" borderId="44" xfId="7" applyFont="1" applyBorder="1" applyAlignment="1">
      <alignment horizontal="center" vertical="center"/>
    </xf>
    <xf numFmtId="0" fontId="29" fillId="0" borderId="0" xfId="7" applyFont="1" applyBorder="1" applyAlignment="1">
      <alignment horizontal="left" vertical="center"/>
    </xf>
    <xf numFmtId="0" fontId="27" fillId="0" borderId="0" xfId="7" applyFont="1">
      <alignment vertical="center"/>
    </xf>
    <xf numFmtId="0" fontId="3" fillId="0" borderId="0" xfId="7">
      <alignment vertical="center"/>
    </xf>
    <xf numFmtId="0" fontId="3" fillId="0" borderId="0" xfId="7" applyBorder="1">
      <alignment vertical="center"/>
    </xf>
    <xf numFmtId="0" fontId="3" fillId="0" borderId="0" xfId="7" applyBorder="1" applyAlignment="1">
      <alignment horizontal="right" vertical="center"/>
    </xf>
    <xf numFmtId="0" fontId="3" fillId="0" borderId="0" xfId="7" applyBorder="1" applyAlignment="1">
      <alignment horizontal="center" vertical="center"/>
    </xf>
    <xf numFmtId="0" fontId="3" fillId="0" borderId="0" xfId="7" applyAlignment="1">
      <alignment vertical="center" wrapText="1"/>
    </xf>
    <xf numFmtId="0" fontId="28" fillId="0" borderId="0" xfId="7" applyFont="1" applyBorder="1" applyAlignment="1">
      <alignment horizontal="right" vertical="top"/>
    </xf>
    <xf numFmtId="0" fontId="28" fillId="0" borderId="0" xfId="7" applyFont="1">
      <alignment vertical="center"/>
    </xf>
    <xf numFmtId="38" fontId="3" fillId="0" borderId="0" xfId="4" applyFont="1" applyFill="1" applyBorder="1" applyAlignment="1">
      <alignment vertical="center"/>
    </xf>
    <xf numFmtId="0" fontId="32" fillId="0" borderId="0" xfId="7" applyFont="1" applyBorder="1">
      <alignment vertical="center"/>
    </xf>
    <xf numFmtId="0" fontId="28" fillId="0" borderId="0" xfId="7" applyFont="1" applyAlignment="1">
      <alignment horizontal="right" vertical="center"/>
    </xf>
    <xf numFmtId="0" fontId="28" fillId="0" borderId="0" xfId="7" applyFont="1" applyAlignment="1">
      <alignment horizontal="right" vertical="top"/>
    </xf>
    <xf numFmtId="0" fontId="28" fillId="0" borderId="0" xfId="7" applyFont="1" applyAlignment="1">
      <alignment vertical="center" wrapText="1"/>
    </xf>
    <xf numFmtId="0" fontId="3" fillId="0" borderId="72" xfId="7" applyBorder="1" applyAlignment="1">
      <alignment horizontal="center" vertical="center"/>
    </xf>
    <xf numFmtId="0" fontId="28" fillId="0" borderId="6" xfId="7" applyFont="1" applyBorder="1" applyAlignment="1">
      <alignment horizontal="left" vertical="center"/>
    </xf>
    <xf numFmtId="184" fontId="3" fillId="0" borderId="0" xfId="4" applyNumberFormat="1" applyFont="1" applyFill="1" applyBorder="1" applyAlignment="1">
      <alignment vertical="center"/>
    </xf>
    <xf numFmtId="184" fontId="3" fillId="0" borderId="0" xfId="7" applyNumberFormat="1" applyBorder="1">
      <alignment vertical="center"/>
    </xf>
    <xf numFmtId="184" fontId="3" fillId="0" borderId="0" xfId="7" applyNumberFormat="1" applyBorder="1" applyAlignment="1">
      <alignment horizontal="center" vertical="center"/>
    </xf>
    <xf numFmtId="0" fontId="32" fillId="0" borderId="0" xfId="7" applyFont="1" applyBorder="1" applyAlignment="1">
      <alignment horizontal="right" vertical="center"/>
    </xf>
    <xf numFmtId="0" fontId="3" fillId="0" borderId="0" xfId="7" applyBorder="1" applyAlignment="1">
      <alignment horizontal="left" vertical="center"/>
    </xf>
    <xf numFmtId="0" fontId="3" fillId="0" borderId="78" xfId="7" applyBorder="1" applyAlignment="1">
      <alignment horizontal="center" vertical="center"/>
    </xf>
    <xf numFmtId="0" fontId="3" fillId="0" borderId="79" xfId="7" applyBorder="1" applyAlignment="1">
      <alignment horizontal="center" vertical="center"/>
    </xf>
    <xf numFmtId="0" fontId="3" fillId="0" borderId="80" xfId="7" applyBorder="1" applyAlignment="1">
      <alignment horizontal="center" vertical="center"/>
    </xf>
    <xf numFmtId="0" fontId="3" fillId="0" borderId="81" xfId="7" applyBorder="1" applyAlignment="1">
      <alignment horizontal="center" vertical="center"/>
    </xf>
    <xf numFmtId="0" fontId="3" fillId="0" borderId="0" xfId="7" applyAlignment="1">
      <alignment horizontal="center" vertical="center"/>
    </xf>
    <xf numFmtId="0" fontId="3" fillId="0" borderId="0" xfId="7" applyAlignment="1">
      <alignment horizontal="right" vertical="center"/>
    </xf>
    <xf numFmtId="0" fontId="27" fillId="0" borderId="0" xfId="7" applyFont="1" applyBorder="1" applyProtection="1">
      <alignment vertical="center"/>
      <protection locked="0"/>
    </xf>
    <xf numFmtId="0" fontId="27" fillId="0" borderId="0" xfId="7" applyFont="1" applyBorder="1" applyAlignment="1" applyProtection="1">
      <alignment horizontal="left" vertical="center"/>
      <protection locked="0"/>
    </xf>
    <xf numFmtId="0" fontId="36" fillId="0" borderId="0" xfId="7" applyFont="1" applyBorder="1" applyAlignment="1" applyProtection="1">
      <alignment horizontal="right" vertical="center"/>
      <protection locked="0"/>
    </xf>
    <xf numFmtId="0" fontId="36" fillId="0" borderId="0" xfId="7" applyFont="1" applyBorder="1" applyAlignment="1" applyProtection="1">
      <alignment horizontal="left" vertical="center"/>
      <protection locked="0"/>
    </xf>
    <xf numFmtId="0" fontId="28" fillId="0" borderId="0" xfId="7" applyFont="1" applyBorder="1" applyProtection="1">
      <alignment vertical="center"/>
      <protection locked="0"/>
    </xf>
    <xf numFmtId="0" fontId="29" fillId="0" borderId="0" xfId="7" applyFont="1" applyBorder="1" applyProtection="1">
      <alignment vertical="center"/>
      <protection locked="0"/>
    </xf>
    <xf numFmtId="0" fontId="28" fillId="0" borderId="0" xfId="7" applyFont="1" applyBorder="1" applyAlignment="1" applyProtection="1">
      <alignment horizontal="left" vertical="center"/>
      <protection locked="0"/>
    </xf>
    <xf numFmtId="0" fontId="29" fillId="0" borderId="0" xfId="7" applyFont="1" applyBorder="1" applyAlignment="1" applyProtection="1">
      <alignment horizontal="center" vertical="center"/>
      <protection locked="0"/>
    </xf>
    <xf numFmtId="0" fontId="29" fillId="0" borderId="0" xfId="7" applyFont="1" applyBorder="1" applyAlignment="1" applyProtection="1">
      <alignment horizontal="left" vertical="center"/>
      <protection locked="0"/>
    </xf>
    <xf numFmtId="0" fontId="27" fillId="0" borderId="0" xfId="7" applyFont="1" applyProtection="1">
      <alignment vertical="center"/>
      <protection locked="0"/>
    </xf>
    <xf numFmtId="0" fontId="3" fillId="0" borderId="0" xfId="7" applyProtection="1">
      <alignment vertical="center"/>
      <protection locked="0"/>
    </xf>
    <xf numFmtId="0" fontId="3" fillId="0" borderId="0" xfId="7" applyAlignment="1" applyProtection="1">
      <alignment horizontal="right" vertical="center"/>
      <protection locked="0"/>
    </xf>
    <xf numFmtId="0" fontId="28" fillId="0" borderId="83" xfId="7" applyFont="1" applyBorder="1" applyAlignment="1" applyProtection="1">
      <alignment horizontal="center" vertical="center" wrapText="1"/>
      <protection locked="0"/>
    </xf>
    <xf numFmtId="0" fontId="28" fillId="0" borderId="84" xfId="7" applyFont="1" applyBorder="1" applyProtection="1">
      <alignment vertical="center"/>
      <protection locked="0"/>
    </xf>
    <xf numFmtId="0" fontId="28" fillId="0" borderId="85" xfId="7" applyFont="1" applyBorder="1" applyProtection="1">
      <alignment vertical="center"/>
      <protection locked="0"/>
    </xf>
    <xf numFmtId="0" fontId="28" fillId="0" borderId="7" xfId="7" applyFont="1" applyBorder="1" applyAlignment="1" applyProtection="1">
      <alignment horizontal="center" vertical="center"/>
      <protection locked="0"/>
    </xf>
    <xf numFmtId="186" fontId="28" fillId="0" borderId="6" xfId="4" applyNumberFormat="1" applyFont="1" applyFill="1" applyBorder="1" applyAlignment="1" applyProtection="1">
      <alignment vertical="center"/>
      <protection locked="0"/>
    </xf>
    <xf numFmtId="0" fontId="28" fillId="0" borderId="87" xfId="7" applyFont="1" applyBorder="1" applyAlignment="1" applyProtection="1">
      <alignment horizontal="center" vertical="center"/>
      <protection locked="0"/>
    </xf>
    <xf numFmtId="0" fontId="28" fillId="7" borderId="87" xfId="7" applyFont="1" applyFill="1" applyBorder="1" applyAlignment="1" applyProtection="1">
      <alignment horizontal="center" vertical="center"/>
      <protection hidden="1"/>
    </xf>
    <xf numFmtId="0" fontId="28" fillId="0" borderId="88" xfId="7" applyFont="1" applyBorder="1" applyProtection="1">
      <alignment vertical="center"/>
      <protection locked="0"/>
    </xf>
    <xf numFmtId="0" fontId="28" fillId="0" borderId="37" xfId="7" applyFont="1" applyBorder="1" applyProtection="1">
      <alignment vertical="center"/>
      <protection locked="0"/>
    </xf>
    <xf numFmtId="0" fontId="28" fillId="0" borderId="29" xfId="7" applyFont="1" applyBorder="1" applyAlignment="1" applyProtection="1">
      <alignment horizontal="center" vertical="center"/>
      <protection locked="0"/>
    </xf>
    <xf numFmtId="187" fontId="28" fillId="0" borderId="28" xfId="4" applyNumberFormat="1" applyFont="1" applyFill="1" applyBorder="1" applyAlignment="1" applyProtection="1">
      <alignment vertical="center"/>
      <protection locked="0"/>
    </xf>
    <xf numFmtId="0" fontId="28" fillId="0" borderId="89" xfId="7" applyFont="1" applyBorder="1" applyAlignment="1" applyProtection="1">
      <alignment horizontal="center" vertical="center"/>
      <protection locked="0"/>
    </xf>
    <xf numFmtId="0" fontId="28" fillId="7" borderId="89" xfId="7" applyFont="1" applyFill="1" applyBorder="1" applyAlignment="1" applyProtection="1">
      <alignment horizontal="center" vertical="center"/>
      <protection hidden="1"/>
    </xf>
    <xf numFmtId="40" fontId="28" fillId="0" borderId="28" xfId="4" applyNumberFormat="1" applyFont="1" applyFill="1" applyBorder="1" applyAlignment="1" applyProtection="1">
      <alignment vertical="center"/>
      <protection locked="0"/>
    </xf>
    <xf numFmtId="38" fontId="28" fillId="0" borderId="28" xfId="4" applyFont="1" applyFill="1" applyBorder="1" applyAlignment="1" applyProtection="1">
      <alignment vertical="center"/>
      <protection locked="0"/>
    </xf>
    <xf numFmtId="0" fontId="28" fillId="0" borderId="90" xfId="7" applyFont="1" applyBorder="1" applyProtection="1">
      <alignment vertical="center"/>
      <protection locked="0"/>
    </xf>
    <xf numFmtId="0" fontId="28" fillId="0" borderId="91" xfId="7" applyFont="1" applyBorder="1" applyProtection="1">
      <alignment vertical="center"/>
      <protection locked="0"/>
    </xf>
    <xf numFmtId="0" fontId="28" fillId="0" borderId="92" xfId="7" applyFont="1" applyBorder="1" applyAlignment="1" applyProtection="1">
      <alignment horizontal="center" vertical="center"/>
      <protection locked="0"/>
    </xf>
    <xf numFmtId="38" fontId="28" fillId="0" borderId="93" xfId="4" applyFont="1" applyFill="1" applyBorder="1" applyAlignment="1" applyProtection="1">
      <alignment vertical="center"/>
      <protection locked="0"/>
    </xf>
    <xf numFmtId="0" fontId="28" fillId="0" borderId="94" xfId="7" applyFont="1" applyBorder="1" applyAlignment="1" applyProtection="1">
      <alignment horizontal="center" vertical="center"/>
      <protection locked="0"/>
    </xf>
    <xf numFmtId="0" fontId="28" fillId="7" borderId="94" xfId="7" applyFont="1" applyFill="1" applyBorder="1" applyAlignment="1" applyProtection="1">
      <alignment horizontal="center" vertical="center"/>
      <protection hidden="1"/>
    </xf>
    <xf numFmtId="0" fontId="28" fillId="7" borderId="70" xfId="7" applyFont="1" applyFill="1" applyBorder="1" applyAlignment="1" applyProtection="1">
      <alignment horizontal="center" vertical="center"/>
      <protection hidden="1"/>
    </xf>
    <xf numFmtId="0" fontId="3" fillId="0" borderId="0" xfId="7" applyBorder="1" applyProtection="1">
      <alignment vertical="center"/>
      <protection locked="0"/>
    </xf>
    <xf numFmtId="0" fontId="29" fillId="0" borderId="0" xfId="7" applyFont="1" applyBorder="1" applyAlignment="1" applyProtection="1">
      <alignment vertical="top" wrapText="1"/>
      <protection locked="0"/>
    </xf>
    <xf numFmtId="0" fontId="3" fillId="0" borderId="0" xfId="7" applyBorder="1" applyAlignment="1" applyProtection="1">
      <alignment horizontal="left" vertical="center"/>
      <protection locked="0"/>
    </xf>
    <xf numFmtId="0" fontId="28" fillId="0" borderId="95" xfId="7" applyFont="1" applyBorder="1" applyAlignment="1" applyProtection="1">
      <alignment horizontal="center" vertical="center"/>
      <protection locked="0"/>
    </xf>
    <xf numFmtId="0" fontId="29" fillId="0" borderId="96" xfId="7" applyFont="1" applyBorder="1" applyAlignment="1" applyProtection="1">
      <alignment horizontal="center" vertical="center" wrapText="1"/>
      <protection locked="0"/>
    </xf>
    <xf numFmtId="0" fontId="29" fillId="0" borderId="97" xfId="7" applyFont="1" applyBorder="1" applyAlignment="1" applyProtection="1">
      <alignment horizontal="center" vertical="center" wrapText="1"/>
      <protection locked="0"/>
    </xf>
    <xf numFmtId="0" fontId="3" fillId="0" borderId="84" xfId="7" applyBorder="1" applyAlignment="1" applyProtection="1">
      <alignment horizontal="center" vertical="center"/>
      <protection locked="0"/>
    </xf>
    <xf numFmtId="0" fontId="28" fillId="0" borderId="7" xfId="7" applyFont="1" applyBorder="1" applyProtection="1">
      <alignment vertical="center"/>
      <protection locked="0"/>
    </xf>
    <xf numFmtId="188" fontId="28" fillId="7" borderId="1" xfId="7" applyNumberFormat="1" applyFont="1" applyFill="1" applyBorder="1" applyProtection="1">
      <alignment vertical="center"/>
      <protection hidden="1"/>
    </xf>
    <xf numFmtId="188" fontId="28" fillId="7" borderId="98" xfId="7" applyNumberFormat="1" applyFont="1" applyFill="1" applyBorder="1" applyProtection="1">
      <alignment vertical="center"/>
      <protection hidden="1"/>
    </xf>
    <xf numFmtId="0" fontId="3" fillId="0" borderId="88" xfId="7" applyBorder="1" applyAlignment="1" applyProtection="1">
      <alignment horizontal="center" vertical="center"/>
      <protection locked="0"/>
    </xf>
    <xf numFmtId="0" fontId="28" fillId="0" borderId="29" xfId="7" applyFont="1" applyBorder="1" applyProtection="1">
      <alignment vertical="center"/>
      <protection locked="0"/>
    </xf>
    <xf numFmtId="0" fontId="3" fillId="0" borderId="90" xfId="7" applyBorder="1" applyAlignment="1" applyProtection="1">
      <alignment horizontal="center" vertical="center"/>
      <protection locked="0"/>
    </xf>
    <xf numFmtId="0" fontId="28" fillId="0" borderId="92" xfId="7" applyFont="1" applyBorder="1" applyProtection="1">
      <alignment vertical="center"/>
      <protection locked="0"/>
    </xf>
    <xf numFmtId="188" fontId="28" fillId="0" borderId="100" xfId="7" applyNumberFormat="1" applyFont="1" applyBorder="1" applyProtection="1">
      <alignment vertical="center"/>
      <protection hidden="1"/>
    </xf>
    <xf numFmtId="188" fontId="28" fillId="0" borderId="98" xfId="7" applyNumberFormat="1" applyFont="1" applyBorder="1" applyProtection="1">
      <alignment vertical="center"/>
      <protection hidden="1"/>
    </xf>
    <xf numFmtId="0" fontId="28" fillId="0" borderId="0" xfId="7" applyFont="1" applyProtection="1">
      <alignment vertical="center"/>
      <protection locked="0"/>
    </xf>
    <xf numFmtId="0" fontId="28" fillId="7" borderId="58" xfId="7" applyFont="1" applyFill="1" applyBorder="1" applyAlignment="1" applyProtection="1">
      <alignment horizontal="center" vertical="center"/>
      <protection locked="0"/>
    </xf>
    <xf numFmtId="0" fontId="28" fillId="7" borderId="102" xfId="7" applyFont="1" applyFill="1" applyBorder="1" applyAlignment="1" applyProtection="1">
      <alignment horizontal="center" vertical="center"/>
      <protection locked="0"/>
    </xf>
    <xf numFmtId="0" fontId="28" fillId="0" borderId="88" xfId="7" applyFont="1" applyBorder="1" applyAlignment="1" applyProtection="1">
      <alignment horizontal="center" vertical="center"/>
      <protection locked="0"/>
    </xf>
    <xf numFmtId="0" fontId="28" fillId="7" borderId="104" xfId="7" applyFont="1" applyFill="1" applyBorder="1" applyAlignment="1" applyProtection="1">
      <alignment horizontal="center" vertical="center"/>
      <protection locked="0"/>
    </xf>
    <xf numFmtId="0" fontId="28" fillId="7" borderId="61" xfId="7" applyFont="1" applyFill="1" applyBorder="1" applyAlignment="1" applyProtection="1">
      <alignment horizontal="center" vertical="center"/>
      <protection locked="0"/>
    </xf>
    <xf numFmtId="0" fontId="28" fillId="0" borderId="90" xfId="7" applyFont="1" applyBorder="1" applyAlignment="1" applyProtection="1">
      <alignment horizontal="center" vertical="center"/>
      <protection locked="0"/>
    </xf>
    <xf numFmtId="0" fontId="28" fillId="7" borderId="94" xfId="7" applyFont="1" applyFill="1" applyBorder="1" applyAlignment="1" applyProtection="1">
      <alignment horizontal="center" vertical="center"/>
      <protection locked="0"/>
    </xf>
    <xf numFmtId="0" fontId="28" fillId="7" borderId="105" xfId="7" applyFont="1" applyFill="1" applyBorder="1" applyAlignment="1" applyProtection="1">
      <alignment horizontal="center" vertical="center"/>
      <protection locked="0"/>
    </xf>
    <xf numFmtId="0" fontId="28" fillId="7" borderId="52" xfId="7" applyFont="1" applyFill="1" applyBorder="1" applyAlignment="1" applyProtection="1">
      <alignment horizontal="center" vertical="center"/>
      <protection hidden="1"/>
    </xf>
    <xf numFmtId="0" fontId="3" fillId="0" borderId="107" xfId="7" applyBorder="1" applyAlignment="1" applyProtection="1">
      <alignment horizontal="center" vertical="center"/>
      <protection locked="0"/>
    </xf>
    <xf numFmtId="0" fontId="28" fillId="0" borderId="108" xfId="7" applyFont="1" applyBorder="1" applyAlignment="1" applyProtection="1">
      <alignment horizontal="center" vertical="center"/>
      <protection locked="0"/>
    </xf>
    <xf numFmtId="0" fontId="28" fillId="0" borderId="102" xfId="7" applyFont="1" applyBorder="1" applyAlignment="1" applyProtection="1">
      <alignment horizontal="center" vertical="center"/>
      <protection locked="0"/>
    </xf>
    <xf numFmtId="0" fontId="3" fillId="0" borderId="79" xfId="7" applyBorder="1" applyAlignment="1" applyProtection="1">
      <alignment horizontal="center" vertical="center"/>
      <protection locked="0"/>
    </xf>
    <xf numFmtId="0" fontId="28" fillId="0" borderId="109" xfId="7" applyFont="1" applyBorder="1" applyAlignment="1" applyProtection="1">
      <alignment horizontal="center" vertical="center"/>
      <protection locked="0"/>
    </xf>
    <xf numFmtId="0" fontId="28" fillId="0" borderId="111" xfId="7" applyFont="1" applyBorder="1" applyAlignment="1" applyProtection="1">
      <alignment horizontal="center" vertical="center"/>
      <protection locked="0"/>
    </xf>
    <xf numFmtId="0" fontId="3" fillId="0" borderId="80" xfId="7" applyBorder="1" applyAlignment="1" applyProtection="1">
      <alignment horizontal="center" vertical="center"/>
      <protection locked="0"/>
    </xf>
    <xf numFmtId="0" fontId="28" fillId="0" borderId="112" xfId="7" applyFont="1" applyBorder="1" applyAlignment="1" applyProtection="1">
      <alignment horizontal="center" vertical="center"/>
      <protection locked="0"/>
    </xf>
    <xf numFmtId="0" fontId="28" fillId="0" borderId="75" xfId="7" applyFont="1" applyBorder="1" applyAlignment="1" applyProtection="1">
      <alignment horizontal="center" vertical="center"/>
      <protection locked="0"/>
    </xf>
    <xf numFmtId="0" fontId="3" fillId="0" borderId="114" xfId="7" applyBorder="1" applyAlignment="1" applyProtection="1">
      <alignment horizontal="center" vertical="center"/>
      <protection locked="0"/>
    </xf>
    <xf numFmtId="0" fontId="28" fillId="0" borderId="115" xfId="7" applyFont="1" applyBorder="1" applyAlignment="1" applyProtection="1">
      <alignment horizontal="center" vertical="center"/>
      <protection locked="0"/>
    </xf>
    <xf numFmtId="0" fontId="28" fillId="0" borderId="61" xfId="7" applyFont="1" applyBorder="1" applyAlignment="1" applyProtection="1">
      <alignment horizontal="center" vertical="center"/>
      <protection locked="0"/>
    </xf>
    <xf numFmtId="0" fontId="28" fillId="0" borderId="0" xfId="7" applyFont="1" applyBorder="1" applyAlignment="1" applyProtection="1">
      <alignment horizontal="center" vertical="center"/>
      <protection locked="0"/>
    </xf>
    <xf numFmtId="0" fontId="3" fillId="0" borderId="81" xfId="7" applyBorder="1" applyAlignment="1" applyProtection="1">
      <alignment horizontal="center" vertical="center"/>
      <protection locked="0"/>
    </xf>
    <xf numFmtId="0" fontId="28" fillId="0" borderId="117" xfId="7" applyFont="1" applyBorder="1" applyAlignment="1" applyProtection="1">
      <alignment horizontal="center" vertical="center"/>
      <protection locked="0"/>
    </xf>
    <xf numFmtId="0" fontId="29" fillId="0" borderId="0" xfId="7" applyFont="1" applyProtection="1">
      <alignment vertical="center"/>
      <protection locked="0"/>
    </xf>
    <xf numFmtId="0" fontId="3" fillId="0" borderId="0" xfId="7" applyAlignment="1" applyProtection="1">
      <alignment horizontal="center" vertical="center"/>
      <protection locked="0"/>
    </xf>
    <xf numFmtId="0" fontId="28" fillId="0" borderId="0" xfId="7" applyFont="1" applyBorder="1" applyAlignment="1" applyProtection="1">
      <alignment horizontal="right" vertical="center"/>
      <protection locked="0"/>
    </xf>
    <xf numFmtId="0" fontId="32" fillId="0" borderId="0" xfId="7" applyFont="1" applyBorder="1" applyAlignment="1" applyProtection="1">
      <alignment horizontal="left" vertical="center"/>
      <protection locked="0"/>
    </xf>
    <xf numFmtId="0" fontId="28" fillId="0" borderId="33" xfId="7" applyFont="1" applyBorder="1" applyProtection="1">
      <alignment vertical="center"/>
      <protection locked="0"/>
    </xf>
    <xf numFmtId="0" fontId="28" fillId="0" borderId="48" xfId="7" applyFont="1" applyBorder="1" applyProtection="1">
      <alignment vertical="center"/>
      <protection locked="0"/>
    </xf>
    <xf numFmtId="38" fontId="28" fillId="0" borderId="0" xfId="4" applyFont="1" applyFill="1" applyBorder="1" applyAlignment="1" applyProtection="1">
      <alignment vertical="center"/>
      <protection locked="0"/>
    </xf>
    <xf numFmtId="0" fontId="28" fillId="7" borderId="102" xfId="7" applyFont="1" applyFill="1" applyBorder="1" applyAlignment="1" applyProtection="1">
      <alignment horizontal="center" vertical="center"/>
      <protection hidden="1"/>
    </xf>
    <xf numFmtId="0" fontId="28" fillId="0" borderId="89" xfId="7" applyFont="1" applyBorder="1" applyProtection="1">
      <alignment vertical="center"/>
      <protection locked="0"/>
    </xf>
    <xf numFmtId="0" fontId="28" fillId="0" borderId="37" xfId="7" applyFont="1" applyBorder="1" applyAlignment="1" applyProtection="1">
      <alignment horizontal="center" vertical="center"/>
      <protection locked="0"/>
    </xf>
    <xf numFmtId="0" fontId="28" fillId="0" borderId="94" xfId="7" applyFont="1" applyBorder="1" applyProtection="1">
      <alignment vertical="center"/>
      <protection locked="0"/>
    </xf>
    <xf numFmtId="0" fontId="28" fillId="0" borderId="18" xfId="7" applyFont="1" applyBorder="1" applyAlignment="1" applyProtection="1">
      <alignment horizontal="center" vertical="center"/>
      <protection locked="0"/>
    </xf>
    <xf numFmtId="38" fontId="28" fillId="0" borderId="17" xfId="4" applyFont="1" applyFill="1" applyBorder="1" applyAlignment="1" applyProtection="1">
      <alignment vertical="center"/>
      <protection locked="0"/>
    </xf>
    <xf numFmtId="0" fontId="29" fillId="0" borderId="44" xfId="7" applyFont="1" applyBorder="1" applyAlignment="1" applyProtection="1">
      <alignment vertical="center" wrapText="1"/>
      <protection locked="0"/>
    </xf>
    <xf numFmtId="0" fontId="28" fillId="0" borderId="119" xfId="7" applyFont="1" applyBorder="1" applyAlignment="1" applyProtection="1">
      <alignment horizontal="center" vertical="center" wrapText="1"/>
      <protection locked="0"/>
    </xf>
    <xf numFmtId="0" fontId="28" fillId="0" borderId="101" xfId="7" applyFont="1" applyBorder="1" applyAlignment="1" applyProtection="1">
      <alignment horizontal="center" vertical="center" wrapText="1"/>
      <protection locked="0"/>
    </xf>
    <xf numFmtId="0" fontId="32" fillId="0" borderId="0" xfId="7" applyFont="1" applyProtection="1">
      <alignment vertical="center"/>
      <protection locked="0"/>
    </xf>
    <xf numFmtId="0" fontId="3" fillId="0" borderId="120" xfId="7" applyBorder="1" applyAlignment="1" applyProtection="1">
      <alignment horizontal="center" vertical="center"/>
      <protection locked="0"/>
    </xf>
    <xf numFmtId="0" fontId="3" fillId="0" borderId="95" xfId="7" applyBorder="1" applyAlignment="1" applyProtection="1">
      <alignment horizontal="center" vertical="center"/>
      <protection locked="0"/>
    </xf>
    <xf numFmtId="0" fontId="28" fillId="0" borderId="121" xfId="7" applyFont="1" applyBorder="1" applyProtection="1">
      <alignment vertical="center"/>
      <protection locked="0"/>
    </xf>
    <xf numFmtId="0" fontId="28" fillId="0" borderId="39" xfId="7" applyFont="1" applyBorder="1" applyAlignment="1" applyProtection="1">
      <alignment horizontal="center" vertical="center"/>
      <protection locked="0"/>
    </xf>
    <xf numFmtId="0" fontId="28" fillId="0" borderId="1" xfId="7" applyFont="1" applyBorder="1" applyAlignment="1" applyProtection="1">
      <alignment horizontal="center" vertical="center"/>
      <protection locked="0"/>
    </xf>
    <xf numFmtId="0" fontId="28" fillId="0" borderId="19" xfId="7" applyFont="1" applyBorder="1" applyProtection="1">
      <alignment vertical="center"/>
      <protection locked="0"/>
    </xf>
    <xf numFmtId="0" fontId="28" fillId="0" borderId="99" xfId="7" applyFont="1" applyBorder="1" applyAlignment="1" applyProtection="1">
      <alignment horizontal="center" vertical="center"/>
      <protection locked="0"/>
    </xf>
    <xf numFmtId="0" fontId="28" fillId="0" borderId="44" xfId="7" applyFont="1" applyBorder="1" applyProtection="1">
      <alignment vertical="center"/>
      <protection locked="0"/>
    </xf>
    <xf numFmtId="0" fontId="28" fillId="0" borderId="41" xfId="7" applyFont="1" applyBorder="1" applyProtection="1">
      <alignment vertical="center"/>
      <protection locked="0"/>
    </xf>
    <xf numFmtId="0" fontId="28" fillId="0" borderId="96" xfId="7" applyFont="1" applyBorder="1" applyAlignment="1" applyProtection="1">
      <alignment horizontal="center" vertical="center"/>
      <protection locked="0"/>
    </xf>
    <xf numFmtId="38" fontId="28" fillId="7" borderId="105" xfId="4" applyFont="1" applyFill="1" applyBorder="1" applyAlignment="1" applyProtection="1">
      <alignment horizontal="center" vertical="center"/>
      <protection locked="0"/>
    </xf>
    <xf numFmtId="0" fontId="32" fillId="0" borderId="86" xfId="7" applyFont="1" applyBorder="1" applyProtection="1">
      <alignment vertical="center"/>
      <protection locked="0"/>
    </xf>
    <xf numFmtId="0" fontId="28" fillId="0" borderId="87" xfId="7" applyFont="1" applyBorder="1" applyAlignment="1" applyProtection="1">
      <alignment vertical="center" wrapText="1"/>
      <protection locked="0"/>
    </xf>
    <xf numFmtId="0" fontId="3" fillId="0" borderId="86" xfId="7" applyBorder="1" applyAlignment="1" applyProtection="1">
      <alignment horizontal="center" vertical="center"/>
      <protection locked="0"/>
    </xf>
    <xf numFmtId="0" fontId="28" fillId="0" borderId="87" xfId="7" applyFont="1" applyBorder="1" applyProtection="1">
      <alignment vertical="center"/>
      <protection locked="0"/>
    </xf>
    <xf numFmtId="0" fontId="3" fillId="0" borderId="86" xfId="7" applyBorder="1" applyProtection="1">
      <alignment vertical="center"/>
      <protection locked="0"/>
    </xf>
    <xf numFmtId="0" fontId="32" fillId="0" borderId="106" xfId="7" applyFont="1" applyBorder="1" applyProtection="1">
      <alignment vertical="center"/>
      <protection locked="0"/>
    </xf>
    <xf numFmtId="0" fontId="28" fillId="0" borderId="52" xfId="7" applyFont="1" applyBorder="1" applyProtection="1">
      <alignment vertical="center"/>
      <protection locked="0"/>
    </xf>
    <xf numFmtId="0" fontId="28" fillId="0" borderId="0" xfId="7" applyFont="1" applyAlignment="1" applyProtection="1">
      <alignment horizontal="right" vertical="center"/>
      <protection locked="0"/>
    </xf>
    <xf numFmtId="189" fontId="3" fillId="0" borderId="82" xfId="4" applyNumberFormat="1" applyFont="1" applyFill="1" applyBorder="1" applyAlignment="1" applyProtection="1">
      <alignment vertical="center"/>
      <protection locked="0"/>
    </xf>
    <xf numFmtId="0" fontId="3" fillId="0" borderId="0" xfId="7" applyBorder="1" applyAlignment="1" applyProtection="1">
      <alignment horizontal="right" vertical="center"/>
      <protection locked="0"/>
    </xf>
    <xf numFmtId="189" fontId="3" fillId="0" borderId="0" xfId="4" applyNumberFormat="1" applyFont="1" applyFill="1" applyBorder="1" applyAlignment="1" applyProtection="1">
      <alignment vertical="center"/>
      <protection locked="0"/>
    </xf>
    <xf numFmtId="0" fontId="27" fillId="0" borderId="28" xfId="7" applyFont="1" applyBorder="1" applyProtection="1">
      <alignment vertical="center"/>
      <protection locked="0"/>
    </xf>
    <xf numFmtId="0" fontId="29" fillId="0" borderId="37" xfId="7" applyFont="1" applyBorder="1" applyProtection="1">
      <alignment vertical="center"/>
      <protection locked="0"/>
    </xf>
    <xf numFmtId="0" fontId="3" fillId="0" borderId="37" xfId="7" applyBorder="1" applyProtection="1">
      <alignment vertical="center"/>
      <protection locked="0"/>
    </xf>
    <xf numFmtId="0" fontId="3" fillId="0" borderId="37" xfId="7" applyBorder="1" applyAlignment="1" applyProtection="1">
      <alignment horizontal="right" vertical="center"/>
      <protection locked="0"/>
    </xf>
    <xf numFmtId="0" fontId="3" fillId="0" borderId="29" xfId="7" applyBorder="1" applyProtection="1">
      <alignment vertical="center"/>
      <protection locked="0"/>
    </xf>
    <xf numFmtId="0" fontId="3" fillId="0" borderId="63" xfId="7" applyBorder="1" applyProtection="1">
      <alignment vertical="center"/>
      <protection locked="0"/>
    </xf>
    <xf numFmtId="0" fontId="3" fillId="0" borderId="64" xfId="7" applyBorder="1" applyProtection="1">
      <alignment vertical="center"/>
      <protection locked="0"/>
    </xf>
    <xf numFmtId="0" fontId="3" fillId="0" borderId="65" xfId="7" applyBorder="1" applyProtection="1">
      <alignment vertical="center"/>
      <protection locked="0"/>
    </xf>
    <xf numFmtId="0" fontId="3" fillId="0" borderId="66" xfId="7" applyBorder="1" applyAlignment="1" applyProtection="1">
      <alignment horizontal="center" vertical="top"/>
      <protection locked="0"/>
    </xf>
    <xf numFmtId="0" fontId="32" fillId="0" borderId="68" xfId="7" applyFont="1" applyBorder="1" applyAlignment="1" applyProtection="1">
      <alignment horizontal="center" vertical="center"/>
      <protection locked="0"/>
    </xf>
    <xf numFmtId="0" fontId="32" fillId="0" borderId="12" xfId="7" applyFont="1" applyBorder="1" applyProtection="1">
      <alignment vertical="center"/>
      <protection locked="0"/>
    </xf>
    <xf numFmtId="0" fontId="32" fillId="0" borderId="69" xfId="7" applyFont="1" applyBorder="1" applyProtection="1">
      <alignment vertical="center"/>
      <protection locked="0"/>
    </xf>
    <xf numFmtId="0" fontId="3" fillId="0" borderId="0" xfId="7" applyBorder="1" applyAlignment="1" applyProtection="1">
      <alignment horizontal="centerContinuous" vertical="center"/>
      <protection locked="0"/>
    </xf>
    <xf numFmtId="0" fontId="3" fillId="0" borderId="0" xfId="7" applyBorder="1" applyAlignment="1" applyProtection="1">
      <alignment horizontal="center" vertical="center"/>
      <protection locked="0"/>
    </xf>
    <xf numFmtId="0" fontId="3" fillId="0" borderId="87" xfId="7" applyBorder="1" applyAlignment="1" applyProtection="1">
      <alignment horizontal="center" vertical="center"/>
      <protection locked="0"/>
    </xf>
    <xf numFmtId="0" fontId="3" fillId="0" borderId="89" xfId="7" applyBorder="1" applyAlignment="1" applyProtection="1">
      <alignment horizontal="center" vertical="center"/>
      <protection locked="0"/>
    </xf>
    <xf numFmtId="0" fontId="3" fillId="0" borderId="37" xfId="7" applyBorder="1" applyAlignment="1" applyProtection="1">
      <alignment horizontal="left" vertical="center"/>
      <protection locked="0"/>
    </xf>
    <xf numFmtId="0" fontId="3" fillId="0" borderId="37" xfId="7" applyBorder="1" applyAlignment="1" applyProtection="1">
      <alignment horizontal="center" vertical="center"/>
      <protection locked="0"/>
    </xf>
    <xf numFmtId="0" fontId="3" fillId="0" borderId="94" xfId="7" applyBorder="1" applyAlignment="1" applyProtection="1">
      <alignment horizontal="center" vertical="center"/>
      <protection locked="0"/>
    </xf>
    <xf numFmtId="0" fontId="3" fillId="0" borderId="91" xfId="7" applyBorder="1" applyAlignment="1" applyProtection="1">
      <alignment horizontal="left" vertical="center"/>
      <protection locked="0"/>
    </xf>
    <xf numFmtId="0" fontId="3" fillId="0" borderId="91" xfId="7" applyBorder="1" applyAlignment="1" applyProtection="1">
      <alignment horizontal="center" vertical="center"/>
      <protection locked="0"/>
    </xf>
    <xf numFmtId="0" fontId="3" fillId="0" borderId="0" xfId="7" applyAlignment="1" applyProtection="1">
      <alignment horizontal="left" vertical="center"/>
      <protection locked="0"/>
    </xf>
    <xf numFmtId="0" fontId="3" fillId="0" borderId="58" xfId="7" applyBorder="1" applyAlignment="1" applyProtection="1">
      <alignment horizontal="center" vertical="center"/>
      <protection locked="0"/>
    </xf>
    <xf numFmtId="0" fontId="3" fillId="0" borderId="119" xfId="7" applyBorder="1" applyAlignment="1" applyProtection="1">
      <alignment horizontal="center" vertical="center"/>
      <protection locked="0"/>
    </xf>
    <xf numFmtId="0" fontId="3" fillId="0" borderId="101" xfId="7" applyBorder="1" applyAlignment="1" applyProtection="1">
      <alignment horizontal="center" vertical="center"/>
      <protection locked="0"/>
    </xf>
    <xf numFmtId="0" fontId="3" fillId="0" borderId="78" xfId="7" applyBorder="1" applyAlignment="1" applyProtection="1">
      <alignment horizontal="center" vertical="center"/>
      <protection locked="0"/>
    </xf>
    <xf numFmtId="0" fontId="3" fillId="0" borderId="39" xfId="7" applyBorder="1" applyAlignment="1" applyProtection="1">
      <alignment horizontal="center" vertical="center"/>
      <protection locked="0"/>
    </xf>
    <xf numFmtId="0" fontId="3" fillId="0" borderId="140" xfId="7" applyBorder="1" applyAlignment="1" applyProtection="1">
      <alignment horizontal="center" vertical="center"/>
      <protection locked="0"/>
    </xf>
    <xf numFmtId="0" fontId="3" fillId="0" borderId="141" xfId="7" applyBorder="1" applyAlignment="1" applyProtection="1">
      <alignment horizontal="center" vertical="center"/>
      <protection locked="0"/>
    </xf>
    <xf numFmtId="0" fontId="3" fillId="0" borderId="130" xfId="7" applyBorder="1" applyAlignment="1" applyProtection="1">
      <alignment horizontal="center" vertical="center"/>
      <protection locked="0"/>
    </xf>
    <xf numFmtId="0" fontId="3" fillId="0" borderId="142" xfId="7" applyBorder="1" applyAlignment="1" applyProtection="1">
      <alignment horizontal="center" vertical="center"/>
      <protection locked="0"/>
    </xf>
    <xf numFmtId="0" fontId="3" fillId="0" borderId="143" xfId="7" applyBorder="1" applyAlignment="1" applyProtection="1">
      <alignment horizontal="center" vertical="center"/>
      <protection locked="0"/>
    </xf>
    <xf numFmtId="0" fontId="3" fillId="0" borderId="112" xfId="7" applyBorder="1" applyAlignment="1" applyProtection="1">
      <alignment horizontal="center" vertical="center"/>
      <protection locked="0"/>
    </xf>
    <xf numFmtId="0" fontId="3" fillId="0" borderId="76" xfId="7" applyBorder="1" applyAlignment="1" applyProtection="1">
      <alignment horizontal="center" vertical="center"/>
      <protection locked="0"/>
    </xf>
    <xf numFmtId="0" fontId="3" fillId="0" borderId="1" xfId="7" applyBorder="1" applyAlignment="1" applyProtection="1">
      <alignment horizontal="center" vertical="center"/>
      <protection locked="0"/>
    </xf>
    <xf numFmtId="0" fontId="3" fillId="0" borderId="98" xfId="7" applyBorder="1" applyAlignment="1" applyProtection="1">
      <alignment horizontal="center" vertical="center"/>
      <protection locked="0"/>
    </xf>
    <xf numFmtId="0" fontId="3" fillId="0" borderId="72" xfId="7" applyBorder="1" applyAlignment="1" applyProtection="1">
      <alignment horizontal="center" vertical="center"/>
      <protection locked="0"/>
    </xf>
    <xf numFmtId="0" fontId="3" fillId="0" borderId="27" xfId="7" applyBorder="1" applyAlignment="1" applyProtection="1">
      <alignment horizontal="center" vertical="center"/>
      <protection locked="0"/>
    </xf>
    <xf numFmtId="0" fontId="3" fillId="0" borderId="115" xfId="7" applyBorder="1" applyAlignment="1" applyProtection="1">
      <alignment horizontal="center" vertical="center"/>
      <protection locked="0"/>
    </xf>
    <xf numFmtId="0" fontId="36" fillId="0" borderId="0" xfId="7" applyFont="1" applyBorder="1" applyAlignment="1">
      <alignment horizontal="right" vertical="center"/>
    </xf>
    <xf numFmtId="0" fontId="27" fillId="0" borderId="44" xfId="7" applyFont="1" applyBorder="1" applyAlignment="1">
      <alignment horizontal="center" vertical="center"/>
    </xf>
    <xf numFmtId="0" fontId="28" fillId="0" borderId="0" xfId="7" applyFont="1" applyBorder="1">
      <alignment vertical="center"/>
    </xf>
    <xf numFmtId="0" fontId="3" fillId="0" borderId="0" xfId="7" applyBorder="1" applyAlignment="1">
      <alignment vertical="top"/>
    </xf>
    <xf numFmtId="0" fontId="32" fillId="0" borderId="0" xfId="7" applyFont="1" applyBorder="1" applyAlignment="1">
      <alignment vertical="top"/>
    </xf>
    <xf numFmtId="38" fontId="32" fillId="0" borderId="0" xfId="4" applyFont="1" applyFill="1" applyBorder="1" applyAlignment="1">
      <alignment horizontal="right" vertical="center"/>
    </xf>
    <xf numFmtId="0" fontId="28" fillId="0" borderId="7" xfId="7" applyFont="1" applyBorder="1">
      <alignment vertical="center"/>
    </xf>
    <xf numFmtId="0" fontId="38" fillId="0" borderId="18" xfId="7" applyFont="1" applyBorder="1">
      <alignment vertical="center"/>
    </xf>
    <xf numFmtId="0" fontId="28" fillId="0" borderId="18" xfId="7" applyFont="1" applyBorder="1">
      <alignment vertical="center"/>
    </xf>
    <xf numFmtId="0" fontId="28" fillId="0" borderId="19" xfId="7" applyFont="1" applyBorder="1">
      <alignment vertical="center"/>
    </xf>
    <xf numFmtId="0" fontId="28" fillId="0" borderId="60" xfId="7" applyFont="1" applyBorder="1" applyAlignment="1">
      <alignment horizontal="center" vertical="center"/>
    </xf>
    <xf numFmtId="0" fontId="28" fillId="0" borderId="144" xfId="7" applyFont="1" applyBorder="1" applyAlignment="1">
      <alignment horizontal="left" vertical="center"/>
    </xf>
    <xf numFmtId="0" fontId="28" fillId="0" borderId="145" xfId="7" applyFont="1" applyBorder="1" applyAlignment="1">
      <alignment horizontal="left" vertical="center"/>
    </xf>
    <xf numFmtId="0" fontId="38" fillId="0" borderId="37" xfId="7" applyFont="1" applyBorder="1">
      <alignment vertical="center"/>
    </xf>
    <xf numFmtId="0" fontId="28" fillId="0" borderId="37" xfId="7" applyFont="1" applyBorder="1">
      <alignment vertical="center"/>
    </xf>
    <xf numFmtId="0" fontId="28" fillId="0" borderId="29" xfId="7" applyFont="1" applyBorder="1">
      <alignment vertical="center"/>
    </xf>
    <xf numFmtId="0" fontId="28" fillId="0" borderId="29" xfId="7" applyFont="1" applyBorder="1" applyAlignment="1">
      <alignment horizontal="left" vertical="center"/>
    </xf>
    <xf numFmtId="0" fontId="38" fillId="0" borderId="0" xfId="7" applyFont="1" applyAlignment="1">
      <alignment vertical="top"/>
    </xf>
    <xf numFmtId="0" fontId="3" fillId="0" borderId="0" xfId="7" applyAlignment="1">
      <alignment vertical="top"/>
    </xf>
    <xf numFmtId="0" fontId="28" fillId="0" borderId="6" xfId="7" applyFont="1" applyBorder="1" applyAlignment="1">
      <alignment vertical="top"/>
    </xf>
    <xf numFmtId="0" fontId="32" fillId="0" borderId="18" xfId="7" applyFont="1" applyBorder="1">
      <alignment vertical="center"/>
    </xf>
    <xf numFmtId="0" fontId="32" fillId="0" borderId="19" xfId="7" applyFont="1" applyBorder="1">
      <alignment vertical="center"/>
    </xf>
    <xf numFmtId="0" fontId="28" fillId="0" borderId="15" xfId="7" applyFont="1" applyBorder="1" applyAlignment="1">
      <alignment vertical="top"/>
    </xf>
    <xf numFmtId="0" fontId="28" fillId="0" borderId="33" xfId="7" applyFont="1" applyBorder="1">
      <alignment vertical="center"/>
    </xf>
    <xf numFmtId="0" fontId="28" fillId="0" borderId="0" xfId="7" applyFont="1" applyBorder="1" applyAlignment="1">
      <alignment horizontal="center" vertical="center"/>
    </xf>
    <xf numFmtId="0" fontId="28" fillId="0" borderId="7" xfId="7" applyFont="1" applyBorder="1" applyAlignment="1">
      <alignment horizontal="left" vertical="center"/>
    </xf>
    <xf numFmtId="0" fontId="28" fillId="0" borderId="17" xfId="7" applyFont="1" applyBorder="1" applyAlignment="1">
      <alignment horizontal="left" vertical="center"/>
    </xf>
    <xf numFmtId="0" fontId="28" fillId="0" borderId="18" xfId="7" applyFont="1" applyBorder="1" applyAlignment="1">
      <alignment horizontal="center" vertical="center"/>
    </xf>
    <xf numFmtId="0" fontId="28" fillId="0" borderId="19" xfId="7" applyFont="1" applyBorder="1" applyAlignment="1">
      <alignment horizontal="center" vertical="center"/>
    </xf>
    <xf numFmtId="0" fontId="28" fillId="0" borderId="7" xfId="7" applyFont="1" applyBorder="1" applyAlignment="1">
      <alignment horizontal="center" vertical="center"/>
    </xf>
    <xf numFmtId="0" fontId="28" fillId="0" borderId="6" xfId="7" applyFont="1" applyBorder="1">
      <alignment vertical="center"/>
    </xf>
    <xf numFmtId="0" fontId="28" fillId="0" borderId="6" xfId="7" applyFont="1" applyBorder="1" applyAlignment="1">
      <alignment horizontal="center" vertical="center"/>
    </xf>
    <xf numFmtId="0" fontId="28" fillId="0" borderId="15" xfId="7" applyFont="1" applyBorder="1" applyAlignment="1">
      <alignment horizontal="center" vertical="center"/>
    </xf>
    <xf numFmtId="0" fontId="28" fillId="0" borderId="16" xfId="7" applyFont="1" applyBorder="1">
      <alignment vertical="center"/>
    </xf>
    <xf numFmtId="0" fontId="41" fillId="0" borderId="0" xfId="7" applyFont="1" applyBorder="1" applyAlignment="1" applyProtection="1">
      <alignment horizontal="left" vertical="center"/>
      <protection locked="0"/>
    </xf>
    <xf numFmtId="0" fontId="36" fillId="0" borderId="0" xfId="7" applyFont="1" applyBorder="1" applyProtection="1">
      <alignment vertical="center"/>
      <protection locked="0"/>
    </xf>
    <xf numFmtId="0" fontId="36" fillId="0" borderId="0" xfId="7" applyFont="1" applyBorder="1" applyAlignment="1" applyProtection="1">
      <alignment horizontal="center" vertical="center"/>
      <protection locked="0"/>
    </xf>
    <xf numFmtId="0" fontId="41" fillId="0" borderId="0" xfId="7" applyFont="1" applyBorder="1" applyAlignment="1" applyProtection="1">
      <alignment horizontal="right" vertical="center"/>
      <protection locked="0"/>
    </xf>
    <xf numFmtId="0" fontId="3" fillId="0" borderId="146" xfId="7" applyBorder="1" applyAlignment="1" applyProtection="1">
      <alignment vertical="center" wrapText="1"/>
      <protection locked="0"/>
    </xf>
    <xf numFmtId="38" fontId="3" fillId="7" borderId="122" xfId="4" applyFont="1" applyFill="1" applyBorder="1" applyProtection="1">
      <alignment vertical="center"/>
      <protection hidden="1"/>
    </xf>
    <xf numFmtId="0" fontId="3" fillId="0" borderId="78" xfId="7" applyBorder="1" applyAlignment="1" applyProtection="1">
      <alignment vertical="center" wrapText="1"/>
      <protection locked="0"/>
    </xf>
    <xf numFmtId="38" fontId="3" fillId="7" borderId="123" xfId="4" applyFont="1" applyFill="1" applyBorder="1" applyProtection="1">
      <alignment vertical="center"/>
      <protection hidden="1"/>
    </xf>
    <xf numFmtId="38" fontId="3" fillId="7" borderId="148" xfId="4" applyFont="1" applyFill="1" applyBorder="1" applyProtection="1">
      <alignment vertical="center"/>
      <protection hidden="1"/>
    </xf>
    <xf numFmtId="0" fontId="3" fillId="0" borderId="149" xfId="7" applyBorder="1" applyAlignment="1" applyProtection="1">
      <alignment vertical="center" wrapText="1"/>
      <protection locked="0"/>
    </xf>
    <xf numFmtId="0" fontId="3" fillId="0" borderId="150" xfId="7" applyBorder="1" applyAlignment="1" applyProtection="1">
      <alignment horizontal="center" vertical="center"/>
      <protection locked="0"/>
    </xf>
    <xf numFmtId="38" fontId="3" fillId="7" borderId="124" xfId="4" applyFont="1" applyFill="1" applyBorder="1" applyProtection="1">
      <alignment vertical="center"/>
      <protection hidden="1"/>
    </xf>
    <xf numFmtId="38" fontId="3" fillId="7" borderId="154" xfId="4" applyFont="1" applyFill="1" applyBorder="1" applyProtection="1">
      <alignment vertical="center"/>
      <protection hidden="1"/>
    </xf>
    <xf numFmtId="0" fontId="3" fillId="0" borderId="140" xfId="7" applyBorder="1" applyAlignment="1" applyProtection="1">
      <alignment vertical="center" wrapText="1"/>
      <protection locked="0"/>
    </xf>
    <xf numFmtId="38" fontId="3" fillId="7" borderId="158" xfId="4" applyFont="1" applyFill="1" applyBorder="1" applyProtection="1">
      <alignment vertical="center"/>
      <protection hidden="1"/>
    </xf>
    <xf numFmtId="38" fontId="3" fillId="7" borderId="161" xfId="4" applyFont="1" applyFill="1" applyBorder="1" applyProtection="1">
      <alignment vertical="center"/>
      <protection hidden="1"/>
    </xf>
    <xf numFmtId="0" fontId="3" fillId="0" borderId="78" xfId="7" applyBorder="1" applyProtection="1">
      <alignment vertical="center"/>
      <protection locked="0"/>
    </xf>
    <xf numFmtId="38" fontId="3" fillId="7" borderId="164" xfId="4" applyFont="1" applyFill="1" applyBorder="1" applyProtection="1">
      <alignment vertical="center"/>
      <protection hidden="1"/>
    </xf>
    <xf numFmtId="0" fontId="3" fillId="0" borderId="146" xfId="7" applyBorder="1" applyProtection="1">
      <alignment vertical="center"/>
      <protection locked="0"/>
    </xf>
    <xf numFmtId="38" fontId="3" fillId="7" borderId="168" xfId="4" applyFont="1" applyFill="1" applyBorder="1" applyProtection="1">
      <alignment vertical="center"/>
      <protection hidden="1"/>
    </xf>
    <xf numFmtId="0" fontId="3" fillId="0" borderId="170" xfId="7" applyBorder="1" applyAlignment="1" applyProtection="1">
      <alignment vertical="center" wrapText="1"/>
      <protection locked="0"/>
    </xf>
    <xf numFmtId="38" fontId="3" fillId="7" borderId="171" xfId="4" applyFont="1" applyFill="1" applyBorder="1" applyProtection="1">
      <alignment vertical="center"/>
      <protection hidden="1"/>
    </xf>
    <xf numFmtId="0" fontId="3" fillId="0" borderId="149" xfId="7" applyBorder="1" applyProtection="1">
      <alignment vertical="center"/>
      <protection locked="0"/>
    </xf>
    <xf numFmtId="0" fontId="3" fillId="0" borderId="175" xfId="7" applyBorder="1" applyProtection="1">
      <alignment vertical="center"/>
      <protection locked="0"/>
    </xf>
    <xf numFmtId="0" fontId="10" fillId="0" borderId="0" xfId="7" applyFont="1" applyProtection="1">
      <alignment vertical="center"/>
      <protection locked="0"/>
    </xf>
    <xf numFmtId="0" fontId="4" fillId="0" borderId="0" xfId="7" applyFont="1" applyProtection="1">
      <alignment vertical="center"/>
      <protection locked="0"/>
    </xf>
    <xf numFmtId="0" fontId="28" fillId="0" borderId="146" xfId="7" applyFont="1" applyBorder="1" applyAlignment="1" applyProtection="1">
      <alignment vertical="center" wrapText="1"/>
      <protection locked="0"/>
    </xf>
    <xf numFmtId="0" fontId="29" fillId="0" borderId="97" xfId="7" applyFont="1" applyBorder="1" applyAlignment="1" applyProtection="1">
      <alignment vertical="center" wrapText="1"/>
      <protection locked="0"/>
    </xf>
    <xf numFmtId="0" fontId="28" fillId="0" borderId="95" xfId="7" applyFont="1" applyBorder="1" applyProtection="1">
      <alignment vertical="center"/>
      <protection locked="0"/>
    </xf>
    <xf numFmtId="0" fontId="28" fillId="0" borderId="147" xfId="7" applyFont="1" applyBorder="1" applyProtection="1">
      <alignment vertical="center"/>
      <protection locked="0"/>
    </xf>
    <xf numFmtId="0" fontId="28" fillId="0" borderId="78" xfId="7" applyFont="1" applyBorder="1" applyAlignment="1" applyProtection="1">
      <alignment vertical="center" wrapText="1"/>
      <protection locked="0"/>
    </xf>
    <xf numFmtId="0" fontId="29" fillId="0" borderId="98" xfId="7" applyFont="1" applyBorder="1" applyAlignment="1" applyProtection="1">
      <alignment vertical="center" wrapText="1"/>
      <protection locked="0"/>
    </xf>
    <xf numFmtId="0" fontId="28" fillId="0" borderId="88" xfId="7" quotePrefix="1" applyFont="1" applyBorder="1" applyProtection="1">
      <alignment vertical="center"/>
      <protection locked="0"/>
    </xf>
    <xf numFmtId="0" fontId="28" fillId="0" borderId="149" xfId="7" applyFont="1" applyBorder="1" applyAlignment="1" applyProtection="1">
      <alignment vertical="center" wrapText="1"/>
      <protection locked="0"/>
    </xf>
    <xf numFmtId="0" fontId="29" fillId="0" borderId="150" xfId="7" applyFont="1" applyBorder="1" applyAlignment="1" applyProtection="1">
      <alignment horizontal="center" vertical="center"/>
      <protection locked="0"/>
    </xf>
    <xf numFmtId="0" fontId="28" fillId="0" borderId="106" xfId="7" applyFont="1" applyBorder="1" applyAlignment="1" applyProtection="1">
      <alignment horizontal="left" vertical="center"/>
      <protection locked="0"/>
    </xf>
    <xf numFmtId="0" fontId="28" fillId="0" borderId="50" xfId="7" applyFont="1" applyBorder="1" applyAlignment="1" applyProtection="1">
      <alignment vertical="center" wrapText="1"/>
      <protection locked="0"/>
    </xf>
    <xf numFmtId="0" fontId="28" fillId="0" borderId="52" xfId="7" applyFont="1" applyBorder="1" applyAlignment="1" applyProtection="1">
      <alignment vertical="center" wrapText="1"/>
      <protection locked="0"/>
    </xf>
    <xf numFmtId="38" fontId="3" fillId="7" borderId="105" xfId="4" applyFont="1" applyFill="1" applyBorder="1" applyProtection="1">
      <alignment vertical="center"/>
      <protection hidden="1"/>
    </xf>
    <xf numFmtId="0" fontId="28" fillId="0" borderId="153" xfId="7" applyFont="1" applyBorder="1" applyProtection="1">
      <alignment vertical="center"/>
      <protection locked="0"/>
    </xf>
    <xf numFmtId="0" fontId="28" fillId="0" borderId="157" xfId="7" applyFont="1" applyBorder="1" applyProtection="1">
      <alignment vertical="center"/>
      <protection locked="0"/>
    </xf>
    <xf numFmtId="0" fontId="28" fillId="0" borderId="159" xfId="7" applyFont="1" applyBorder="1" applyAlignment="1" applyProtection="1">
      <alignment vertical="center" wrapText="1"/>
      <protection locked="0"/>
    </xf>
    <xf numFmtId="0" fontId="28" fillId="0" borderId="160" xfId="7" applyFont="1" applyBorder="1" applyAlignment="1" applyProtection="1">
      <alignment vertical="center" wrapText="1"/>
      <protection locked="0"/>
    </xf>
    <xf numFmtId="0" fontId="28" fillId="0" borderId="78" xfId="7" applyFont="1" applyBorder="1" applyProtection="1">
      <alignment vertical="center"/>
      <protection locked="0"/>
    </xf>
    <xf numFmtId="0" fontId="28" fillId="0" borderId="162" xfId="7" applyFont="1" applyBorder="1" applyAlignment="1" applyProtection="1">
      <alignment vertical="center" wrapText="1"/>
      <protection locked="0"/>
    </xf>
    <xf numFmtId="0" fontId="28" fillId="0" borderId="163" xfId="7" applyFont="1" applyBorder="1" applyAlignment="1" applyProtection="1">
      <alignment vertical="center" wrapText="1"/>
      <protection locked="0"/>
    </xf>
    <xf numFmtId="0" fontId="28" fillId="0" borderId="89" xfId="7" applyFont="1" applyBorder="1" applyAlignment="1" applyProtection="1">
      <alignment vertical="center" wrapText="1"/>
      <protection locked="0"/>
    </xf>
    <xf numFmtId="0" fontId="29" fillId="0" borderId="125" xfId="7" applyFont="1" applyBorder="1" applyAlignment="1" applyProtection="1">
      <alignment vertical="center" wrapText="1"/>
      <protection locked="0"/>
    </xf>
    <xf numFmtId="0" fontId="28" fillId="0" borderId="91" xfId="7" applyFont="1" applyBorder="1" applyAlignment="1" applyProtection="1">
      <alignment vertical="center" wrapText="1"/>
      <protection locked="0"/>
    </xf>
    <xf numFmtId="0" fontId="28" fillId="0" borderId="94" xfId="7" applyFont="1" applyBorder="1" applyAlignment="1" applyProtection="1">
      <alignment vertical="center" wrapText="1"/>
      <protection locked="0"/>
    </xf>
    <xf numFmtId="0" fontId="28" fillId="0" borderId="146" xfId="7" applyFont="1" applyBorder="1" applyProtection="1">
      <alignment vertical="center"/>
      <protection locked="0"/>
    </xf>
    <xf numFmtId="0" fontId="28" fillId="0" borderId="166" xfId="7" applyFont="1" applyBorder="1" applyAlignment="1" applyProtection="1">
      <alignment vertical="center" wrapText="1"/>
      <protection locked="0"/>
    </xf>
    <xf numFmtId="0" fontId="28" fillId="0" borderId="86" xfId="7" applyFont="1" applyBorder="1" applyProtection="1">
      <alignment vertical="center"/>
      <protection locked="0"/>
    </xf>
    <xf numFmtId="0" fontId="28" fillId="0" borderId="169" xfId="7" applyFont="1" applyBorder="1" applyAlignment="1" applyProtection="1">
      <alignment vertical="center" wrapText="1"/>
      <protection locked="0"/>
    </xf>
    <xf numFmtId="0" fontId="28" fillId="0" borderId="149" xfId="7" applyFont="1" applyBorder="1" applyProtection="1">
      <alignment vertical="center"/>
      <protection locked="0"/>
    </xf>
    <xf numFmtId="0" fontId="29" fillId="0" borderId="169" xfId="7" applyFont="1" applyBorder="1" applyAlignment="1" applyProtection="1">
      <alignment vertical="center" wrapText="1"/>
      <protection locked="0"/>
    </xf>
    <xf numFmtId="0" fontId="29" fillId="0" borderId="89" xfId="7" applyFont="1" applyBorder="1" applyAlignment="1" applyProtection="1">
      <alignment vertical="center" wrapText="1"/>
      <protection locked="0"/>
    </xf>
    <xf numFmtId="0" fontId="3" fillId="0" borderId="123" xfId="7" applyBorder="1" applyProtection="1">
      <alignment vertical="center"/>
      <protection locked="0"/>
    </xf>
    <xf numFmtId="0" fontId="29" fillId="0" borderId="177" xfId="7" applyFont="1" applyBorder="1" applyAlignment="1" applyProtection="1">
      <alignment vertical="center" wrapText="1"/>
      <protection locked="0"/>
    </xf>
    <xf numFmtId="38" fontId="3" fillId="7" borderId="178" xfId="4" applyFont="1" applyFill="1" applyBorder="1" applyProtection="1">
      <alignment vertical="center"/>
      <protection hidden="1"/>
    </xf>
    <xf numFmtId="0" fontId="3" fillId="0" borderId="44" xfId="7" applyBorder="1" applyProtection="1">
      <alignment vertical="center"/>
      <protection locked="0"/>
    </xf>
    <xf numFmtId="0" fontId="28" fillId="0" borderId="0" xfId="7" applyFont="1" applyBorder="1" applyAlignment="1" applyProtection="1">
      <alignment horizontal="left" vertical="center" wrapText="1"/>
      <protection locked="0"/>
    </xf>
    <xf numFmtId="0" fontId="11" fillId="0" borderId="0" xfId="7" applyFont="1" applyProtection="1">
      <alignment vertical="center"/>
      <protection locked="0"/>
    </xf>
    <xf numFmtId="0" fontId="44" fillId="0" borderId="0" xfId="7" applyFont="1" applyProtection="1">
      <alignment vertical="center"/>
      <protection locked="0"/>
    </xf>
    <xf numFmtId="0" fontId="42" fillId="0" borderId="0" xfId="7" applyFont="1" applyBorder="1" applyAlignment="1" applyProtection="1">
      <alignment horizontal="center" vertical="center"/>
      <protection locked="0"/>
    </xf>
    <xf numFmtId="178" fontId="28" fillId="0" borderId="182" xfId="4" applyNumberFormat="1" applyFont="1" applyFill="1" applyBorder="1" applyAlignment="1" applyProtection="1">
      <alignment vertical="center"/>
      <protection locked="0"/>
    </xf>
    <xf numFmtId="0" fontId="28" fillId="0" borderId="183" xfId="7" applyFont="1" applyBorder="1" applyAlignment="1" applyProtection="1">
      <alignment vertical="center" shrinkToFit="1"/>
      <protection locked="0"/>
    </xf>
    <xf numFmtId="178" fontId="28" fillId="0" borderId="22" xfId="4" applyNumberFormat="1" applyFont="1" applyFill="1" applyBorder="1" applyAlignment="1" applyProtection="1">
      <alignment vertical="center"/>
      <protection hidden="1"/>
    </xf>
    <xf numFmtId="0" fontId="28" fillId="0" borderId="184" xfId="7" applyFont="1" applyBorder="1" applyAlignment="1" applyProtection="1">
      <alignment vertical="center" shrinkToFit="1"/>
      <protection locked="0"/>
    </xf>
    <xf numFmtId="0" fontId="28" fillId="0" borderId="186" xfId="7" applyFont="1" applyBorder="1" applyAlignment="1" applyProtection="1">
      <alignment vertical="center" shrinkToFit="1"/>
      <protection locked="0"/>
    </xf>
    <xf numFmtId="0" fontId="28" fillId="0" borderId="187" xfId="7" applyFont="1" applyBorder="1" applyProtection="1">
      <alignment vertical="center"/>
      <protection locked="0"/>
    </xf>
    <xf numFmtId="178" fontId="28" fillId="7" borderId="188" xfId="4" applyNumberFormat="1" applyFont="1" applyFill="1" applyBorder="1" applyAlignment="1" applyProtection="1">
      <alignment vertical="center"/>
      <protection hidden="1"/>
    </xf>
    <xf numFmtId="0" fontId="28" fillId="0" borderId="189" xfId="7" applyFont="1" applyBorder="1" applyProtection="1">
      <alignment vertical="center"/>
      <protection locked="0"/>
    </xf>
    <xf numFmtId="0" fontId="28" fillId="0" borderId="190" xfId="7" applyFont="1" applyBorder="1" applyProtection="1">
      <alignment vertical="center"/>
      <protection locked="0"/>
    </xf>
    <xf numFmtId="178" fontId="28" fillId="7" borderId="191" xfId="4" applyNumberFormat="1" applyFont="1" applyFill="1" applyBorder="1" applyAlignment="1" applyProtection="1">
      <alignment vertical="center"/>
      <protection hidden="1"/>
    </xf>
    <xf numFmtId="0" fontId="28" fillId="0" borderId="192" xfId="7" applyFont="1" applyBorder="1" applyProtection="1">
      <alignment vertical="center"/>
      <protection locked="0"/>
    </xf>
    <xf numFmtId="0" fontId="28" fillId="9" borderId="193" xfId="7" applyFont="1" applyFill="1" applyBorder="1" applyProtection="1">
      <alignment vertical="center"/>
      <protection locked="0"/>
    </xf>
    <xf numFmtId="0" fontId="28" fillId="9" borderId="194" xfId="7" applyFont="1" applyFill="1" applyBorder="1" applyProtection="1">
      <alignment vertical="center"/>
      <protection locked="0"/>
    </xf>
    <xf numFmtId="178" fontId="28" fillId="0" borderId="59" xfId="4" applyNumberFormat="1" applyFont="1" applyFill="1" applyBorder="1" applyAlignment="1" applyProtection="1">
      <alignment vertical="center"/>
      <protection locked="0"/>
    </xf>
    <xf numFmtId="0" fontId="28" fillId="0" borderId="195" xfId="7" applyFont="1" applyBorder="1" applyAlignment="1" applyProtection="1">
      <alignment vertical="center" shrinkToFit="1"/>
      <protection locked="0"/>
    </xf>
    <xf numFmtId="178" fontId="28" fillId="0" borderId="182" xfId="4" applyNumberFormat="1" applyFont="1" applyFill="1" applyBorder="1" applyAlignment="1" applyProtection="1">
      <alignment vertical="center"/>
      <protection hidden="1"/>
    </xf>
    <xf numFmtId="0" fontId="28" fillId="0" borderId="174" xfId="7" applyFont="1" applyBorder="1" applyProtection="1">
      <alignment vertical="center"/>
      <protection locked="0"/>
    </xf>
    <xf numFmtId="0" fontId="28" fillId="0" borderId="175" xfId="7" applyFont="1" applyBorder="1" applyProtection="1">
      <alignment vertical="center"/>
      <protection locked="0"/>
    </xf>
    <xf numFmtId="178" fontId="28" fillId="7" borderId="197" xfId="4" applyNumberFormat="1" applyFont="1" applyFill="1" applyBorder="1" applyAlignment="1" applyProtection="1">
      <alignment vertical="center"/>
      <protection hidden="1"/>
    </xf>
    <xf numFmtId="0" fontId="28" fillId="0" borderId="173" xfId="7" applyFont="1" applyBorder="1" applyProtection="1">
      <alignment vertical="center"/>
      <protection locked="0"/>
    </xf>
    <xf numFmtId="0" fontId="28" fillId="10" borderId="193" xfId="7" applyFont="1" applyFill="1" applyBorder="1" applyProtection="1">
      <alignment vertical="center"/>
      <protection locked="0"/>
    </xf>
    <xf numFmtId="0" fontId="28" fillId="10" borderId="194" xfId="7" applyFont="1" applyFill="1" applyBorder="1" applyProtection="1">
      <alignment vertical="center"/>
      <protection locked="0"/>
    </xf>
    <xf numFmtId="178" fontId="28" fillId="7" borderId="196" xfId="4" applyNumberFormat="1" applyFont="1" applyFill="1" applyBorder="1" applyAlignment="1" applyProtection="1">
      <alignment vertical="center"/>
      <protection hidden="1"/>
    </xf>
    <xf numFmtId="38" fontId="28" fillId="8" borderId="176" xfId="4" applyFont="1" applyFill="1" applyBorder="1" applyAlignment="1" applyProtection="1">
      <alignment vertical="center"/>
      <protection locked="0"/>
    </xf>
    <xf numFmtId="0" fontId="34" fillId="0" borderId="0" xfId="7" applyFont="1" applyBorder="1" applyAlignment="1" applyProtection="1">
      <alignment horizontal="right" vertical="center"/>
      <protection locked="0"/>
    </xf>
    <xf numFmtId="0" fontId="28" fillId="9" borderId="86" xfId="7" applyFont="1" applyFill="1" applyBorder="1" applyProtection="1">
      <alignment vertical="center"/>
      <protection locked="0"/>
    </xf>
    <xf numFmtId="0" fontId="28" fillId="9" borderId="0" xfId="7" applyFont="1" applyFill="1" applyBorder="1" applyProtection="1">
      <alignment vertical="center"/>
      <protection locked="0"/>
    </xf>
    <xf numFmtId="178" fontId="28" fillId="0" borderId="6" xfId="4" applyNumberFormat="1" applyFont="1" applyFill="1" applyBorder="1" applyAlignment="1" applyProtection="1">
      <alignment vertical="center"/>
      <protection locked="0"/>
    </xf>
    <xf numFmtId="0" fontId="28" fillId="0" borderId="140" xfId="7" applyFont="1" applyBorder="1" applyAlignment="1" applyProtection="1">
      <alignment vertical="center" shrinkToFit="1"/>
      <protection locked="0"/>
    </xf>
    <xf numFmtId="178" fontId="28" fillId="7" borderId="83" xfId="4" applyNumberFormat="1" applyFont="1" applyFill="1" applyBorder="1" applyAlignment="1" applyProtection="1">
      <alignment vertical="center"/>
      <protection hidden="1"/>
    </xf>
    <xf numFmtId="0" fontId="28" fillId="0" borderId="101" xfId="7" applyFont="1" applyBorder="1" applyProtection="1">
      <alignment vertical="center"/>
      <protection locked="0"/>
    </xf>
    <xf numFmtId="0" fontId="41" fillId="0" borderId="0" xfId="7" quotePrefix="1" applyFont="1" applyBorder="1" applyAlignment="1" applyProtection="1">
      <alignment horizontal="right" vertical="center"/>
      <protection locked="0"/>
    </xf>
    <xf numFmtId="0" fontId="41" fillId="0" borderId="0" xfId="15" applyFont="1" applyBorder="1" applyProtection="1">
      <alignment vertical="center"/>
      <protection locked="0"/>
    </xf>
    <xf numFmtId="0" fontId="41" fillId="0" borderId="0" xfId="7" applyFont="1" applyBorder="1" applyProtection="1">
      <alignment vertical="center"/>
      <protection locked="0"/>
    </xf>
    <xf numFmtId="0" fontId="41" fillId="0" borderId="0" xfId="7" quotePrefix="1" applyFont="1" applyBorder="1" applyProtection="1">
      <alignment vertical="center"/>
      <protection locked="0"/>
    </xf>
    <xf numFmtId="0" fontId="3" fillId="0" borderId="43" xfId="7" applyBorder="1" applyAlignment="1" applyProtection="1">
      <alignment horizontal="center" vertical="center" wrapText="1"/>
      <protection locked="0"/>
    </xf>
    <xf numFmtId="0" fontId="3" fillId="0" borderId="59" xfId="7" applyBorder="1" applyProtection="1">
      <alignment vertical="center"/>
      <protection locked="0"/>
    </xf>
    <xf numFmtId="0" fontId="28" fillId="0" borderId="199" xfId="7" applyFont="1" applyBorder="1" applyAlignment="1" applyProtection="1">
      <alignment horizontal="center" vertical="center"/>
      <protection locked="0"/>
    </xf>
    <xf numFmtId="178" fontId="3" fillId="0" borderId="59" xfId="4" applyNumberFormat="1" applyFont="1" applyFill="1" applyBorder="1" applyAlignment="1" applyProtection="1">
      <alignment vertical="center"/>
      <protection hidden="1"/>
    </xf>
    <xf numFmtId="0" fontId="3" fillId="0" borderId="195" xfId="7" applyBorder="1" applyAlignment="1" applyProtection="1">
      <alignment vertical="center" shrinkToFit="1"/>
      <protection locked="0"/>
    </xf>
    <xf numFmtId="0" fontId="3" fillId="0" borderId="45" xfId="7" applyBorder="1" applyAlignment="1" applyProtection="1">
      <alignment horizontal="center" vertical="center" wrapText="1"/>
      <protection locked="0"/>
    </xf>
    <xf numFmtId="0" fontId="3" fillId="0" borderId="22" xfId="7" applyBorder="1" applyProtection="1">
      <alignment vertical="center"/>
      <protection locked="0"/>
    </xf>
    <xf numFmtId="0" fontId="28" fillId="0" borderId="24" xfId="7" applyFont="1" applyBorder="1" applyAlignment="1" applyProtection="1">
      <alignment horizontal="center" vertical="center"/>
      <protection locked="0"/>
    </xf>
    <xf numFmtId="178" fontId="3" fillId="0" borderId="22" xfId="4" applyNumberFormat="1" applyFont="1" applyFill="1" applyBorder="1" applyAlignment="1" applyProtection="1">
      <alignment vertical="center"/>
      <protection hidden="1"/>
    </xf>
    <xf numFmtId="0" fontId="3" fillId="0" borderId="184" xfId="7" applyBorder="1" applyAlignment="1" applyProtection="1">
      <alignment vertical="center" shrinkToFit="1"/>
      <protection locked="0"/>
    </xf>
    <xf numFmtId="0" fontId="28" fillId="0" borderId="200" xfId="7" applyFont="1" applyBorder="1" applyAlignment="1" applyProtection="1">
      <alignment vertical="center" wrapText="1"/>
      <protection locked="0"/>
    </xf>
    <xf numFmtId="0" fontId="28" fillId="0" borderId="201" xfId="7" applyFont="1" applyBorder="1" applyAlignment="1" applyProtection="1">
      <alignment vertical="center" wrapText="1"/>
      <protection locked="0"/>
    </xf>
    <xf numFmtId="0" fontId="28" fillId="0" borderId="202" xfId="7" applyFont="1" applyBorder="1" applyAlignment="1" applyProtection="1">
      <alignment vertical="center" wrapText="1"/>
      <protection locked="0"/>
    </xf>
    <xf numFmtId="0" fontId="3" fillId="0" borderId="185" xfId="7" applyBorder="1" applyAlignment="1" applyProtection="1">
      <alignment horizontal="center" vertical="center" wrapText="1"/>
      <protection locked="0"/>
    </xf>
    <xf numFmtId="0" fontId="28" fillId="0" borderId="203" xfId="7" applyFont="1" applyBorder="1" applyProtection="1">
      <alignment vertical="center"/>
      <protection locked="0"/>
    </xf>
    <xf numFmtId="0" fontId="3" fillId="7" borderId="197" xfId="7" applyFill="1" applyBorder="1" applyProtection="1">
      <alignment vertical="center"/>
      <protection hidden="1"/>
    </xf>
    <xf numFmtId="0" fontId="3" fillId="0" borderId="203" xfId="7" applyBorder="1" applyAlignment="1" applyProtection="1">
      <alignment horizontal="center" vertical="center"/>
      <protection locked="0"/>
    </xf>
    <xf numFmtId="178" fontId="3" fillId="7" borderId="197" xfId="4" applyNumberFormat="1" applyFont="1" applyFill="1" applyBorder="1" applyAlignment="1" applyProtection="1">
      <alignment vertical="center"/>
      <protection hidden="1"/>
    </xf>
    <xf numFmtId="0" fontId="3" fillId="0" borderId="173" xfId="7" applyBorder="1" applyAlignment="1" applyProtection="1">
      <alignment horizontal="center" vertical="center"/>
      <protection locked="0"/>
    </xf>
    <xf numFmtId="0" fontId="36" fillId="0" borderId="139" xfId="7" applyFont="1" applyBorder="1" applyAlignment="1" applyProtection="1">
      <alignment horizontal="center" vertical="center"/>
      <protection locked="0"/>
    </xf>
    <xf numFmtId="0" fontId="42" fillId="0" borderId="0" xfId="7" applyFont="1" applyBorder="1" applyAlignment="1" applyProtection="1">
      <alignment horizontal="left" vertical="center"/>
      <protection locked="0"/>
    </xf>
    <xf numFmtId="0" fontId="18" fillId="0" borderId="0" xfId="7" applyFont="1" applyBorder="1" applyAlignment="1" applyProtection="1">
      <alignment horizontal="left" vertical="center"/>
      <protection locked="0"/>
    </xf>
    <xf numFmtId="0" fontId="3" fillId="0" borderId="204" xfId="7" applyBorder="1" applyProtection="1">
      <alignment vertical="center"/>
      <protection locked="0"/>
    </xf>
    <xf numFmtId="0" fontId="3" fillId="0" borderId="205" xfId="7" applyBorder="1" applyProtection="1">
      <alignment vertical="center"/>
      <protection locked="0"/>
    </xf>
    <xf numFmtId="0" fontId="3" fillId="0" borderId="206" xfId="7" applyBorder="1" applyProtection="1">
      <alignment vertical="center"/>
      <protection locked="0"/>
    </xf>
    <xf numFmtId="0" fontId="3" fillId="0" borderId="207" xfId="7" applyBorder="1" applyProtection="1">
      <alignment vertical="center"/>
      <protection locked="0"/>
    </xf>
    <xf numFmtId="0" fontId="3" fillId="0" borderId="208" xfId="7" applyBorder="1" applyProtection="1">
      <alignment vertical="center"/>
      <protection locked="0"/>
    </xf>
    <xf numFmtId="38" fontId="27" fillId="0" borderId="126" xfId="4" applyFont="1" applyFill="1" applyBorder="1" applyProtection="1">
      <alignment vertical="center"/>
      <protection locked="0"/>
    </xf>
    <xf numFmtId="0" fontId="3" fillId="0" borderId="209" xfId="7" applyBorder="1" applyProtection="1">
      <alignment vertical="center"/>
      <protection locked="0"/>
    </xf>
    <xf numFmtId="0" fontId="3" fillId="0" borderId="210" xfId="7" applyBorder="1" applyProtection="1">
      <alignment vertical="center"/>
      <protection locked="0"/>
    </xf>
    <xf numFmtId="0" fontId="3" fillId="0" borderId="211" xfId="7" applyBorder="1" applyProtection="1">
      <alignment vertical="center"/>
      <protection locked="0"/>
    </xf>
    <xf numFmtId="0" fontId="3" fillId="0" borderId="212" xfId="7" applyBorder="1" applyProtection="1">
      <alignment vertical="center"/>
      <protection locked="0"/>
    </xf>
    <xf numFmtId="0" fontId="3" fillId="0" borderId="109" xfId="7" applyBorder="1" applyProtection="1">
      <alignment vertical="center"/>
      <protection locked="0"/>
    </xf>
    <xf numFmtId="38" fontId="27" fillId="0" borderId="129" xfId="4" applyFont="1" applyFill="1" applyBorder="1" applyProtection="1">
      <alignment vertical="center"/>
      <protection locked="0"/>
    </xf>
    <xf numFmtId="38" fontId="27" fillId="0" borderId="131" xfId="4" applyFont="1" applyFill="1" applyBorder="1" applyProtection="1">
      <alignment vertical="center"/>
      <protection locked="0"/>
    </xf>
    <xf numFmtId="0" fontId="3" fillId="0" borderId="170" xfId="7" applyBorder="1" applyProtection="1">
      <alignment vertical="center"/>
      <protection locked="0"/>
    </xf>
    <xf numFmtId="0" fontId="3" fillId="0" borderId="214" xfId="7" applyBorder="1" applyProtection="1">
      <alignment vertical="center"/>
      <protection locked="0"/>
    </xf>
    <xf numFmtId="0" fontId="3" fillId="0" borderId="215" xfId="7" applyBorder="1" applyProtection="1">
      <alignment vertical="center"/>
      <protection locked="0"/>
    </xf>
    <xf numFmtId="0" fontId="3" fillId="0" borderId="216" xfId="7" applyBorder="1" applyProtection="1">
      <alignment vertical="center"/>
      <protection locked="0"/>
    </xf>
    <xf numFmtId="0" fontId="3" fillId="0" borderId="217" xfId="7" applyBorder="1" applyProtection="1">
      <alignment vertical="center"/>
      <protection locked="0"/>
    </xf>
    <xf numFmtId="0" fontId="3" fillId="0" borderId="218" xfId="7" applyBorder="1" applyProtection="1">
      <alignment vertical="center"/>
      <protection locked="0"/>
    </xf>
    <xf numFmtId="38" fontId="27" fillId="0" borderId="132" xfId="4" applyFont="1" applyFill="1" applyBorder="1" applyProtection="1">
      <alignment vertical="center"/>
      <protection locked="0"/>
    </xf>
    <xf numFmtId="38" fontId="27" fillId="0" borderId="148" xfId="4" applyFont="1" applyFill="1" applyBorder="1" applyProtection="1">
      <alignment vertical="center"/>
      <protection locked="0"/>
    </xf>
    <xf numFmtId="0" fontId="3" fillId="0" borderId="219" xfId="7" applyBorder="1" applyProtection="1">
      <alignment vertical="center"/>
      <protection locked="0"/>
    </xf>
    <xf numFmtId="0" fontId="3" fillId="0" borderId="220" xfId="7" applyBorder="1" applyProtection="1">
      <alignment vertical="center"/>
      <protection locked="0"/>
    </xf>
    <xf numFmtId="0" fontId="3" fillId="0" borderId="140" xfId="7" applyBorder="1" applyProtection="1">
      <alignment vertical="center"/>
      <protection locked="0"/>
    </xf>
    <xf numFmtId="0" fontId="3" fillId="0" borderId="221" xfId="7" applyBorder="1" applyAlignment="1" applyProtection="1">
      <alignment horizontal="right" vertical="center"/>
      <protection locked="0"/>
    </xf>
    <xf numFmtId="0" fontId="3" fillId="0" borderId="72" xfId="7" applyBorder="1" applyProtection="1">
      <alignment vertical="center"/>
      <protection locked="0"/>
    </xf>
    <xf numFmtId="0" fontId="3" fillId="0" borderId="222" xfId="7" applyBorder="1" applyProtection="1">
      <alignment vertical="center"/>
      <protection locked="0"/>
    </xf>
    <xf numFmtId="0" fontId="27" fillId="0" borderId="78" xfId="7" applyFont="1" applyBorder="1" applyAlignment="1" applyProtection="1">
      <alignment vertical="center" wrapText="1"/>
      <protection locked="0"/>
    </xf>
    <xf numFmtId="9" fontId="54" fillId="0" borderId="86" xfId="2" applyFont="1" applyFill="1" applyBorder="1" applyProtection="1">
      <alignment vertical="center"/>
      <protection locked="0"/>
    </xf>
    <xf numFmtId="0" fontId="3" fillId="0" borderId="103" xfId="7" applyBorder="1" applyProtection="1">
      <alignment vertical="center"/>
      <protection locked="0"/>
    </xf>
    <xf numFmtId="0" fontId="3" fillId="0" borderId="39" xfId="7" applyBorder="1" applyProtection="1">
      <alignment vertical="center"/>
      <protection locked="0"/>
    </xf>
    <xf numFmtId="0" fontId="3" fillId="0" borderId="224" xfId="7" applyBorder="1" applyProtection="1">
      <alignment vertical="center"/>
      <protection locked="0"/>
    </xf>
    <xf numFmtId="0" fontId="3" fillId="0" borderId="27" xfId="7" applyBorder="1" applyProtection="1">
      <alignment vertical="center"/>
      <protection locked="0"/>
    </xf>
    <xf numFmtId="0" fontId="3" fillId="0" borderId="19" xfId="7" applyBorder="1" applyProtection="1">
      <alignment vertical="center"/>
      <protection locked="0"/>
    </xf>
    <xf numFmtId="0" fontId="3" fillId="0" borderId="150" xfId="7" applyBorder="1" applyAlignment="1" applyProtection="1">
      <alignment vertical="center" wrapText="1"/>
      <protection locked="0"/>
    </xf>
    <xf numFmtId="0" fontId="27" fillId="0" borderId="44" xfId="7" applyFont="1" applyBorder="1" applyProtection="1">
      <alignment vertical="center"/>
      <protection locked="0"/>
    </xf>
    <xf numFmtId="0" fontId="27" fillId="0" borderId="0" xfId="7" applyFont="1" applyBorder="1" applyAlignment="1" applyProtection="1">
      <alignment horizontal="right" vertical="center"/>
      <protection locked="0"/>
    </xf>
    <xf numFmtId="38" fontId="27" fillId="0" borderId="0" xfId="4" applyFont="1" applyFill="1" applyBorder="1" applyProtection="1">
      <alignment vertical="center"/>
      <protection locked="0"/>
    </xf>
    <xf numFmtId="0" fontId="18" fillId="0" borderId="0" xfId="7" applyFont="1" applyBorder="1" applyProtection="1">
      <alignment vertical="center"/>
      <protection locked="0"/>
    </xf>
    <xf numFmtId="0" fontId="18" fillId="0" borderId="0" xfId="7" applyFont="1" applyProtection="1">
      <alignment vertical="center"/>
      <protection locked="0"/>
    </xf>
    <xf numFmtId="0" fontId="3" fillId="0" borderId="120" xfId="7" applyBorder="1" applyProtection="1">
      <alignment vertical="center"/>
      <protection locked="0"/>
    </xf>
    <xf numFmtId="0" fontId="3" fillId="0" borderId="121" xfId="7" applyBorder="1" applyProtection="1">
      <alignment vertical="center"/>
      <protection locked="0"/>
    </xf>
    <xf numFmtId="0" fontId="3" fillId="0" borderId="225" xfId="7" applyBorder="1" applyProtection="1">
      <alignment vertical="center"/>
      <protection locked="0"/>
    </xf>
    <xf numFmtId="0" fontId="3" fillId="0" borderId="84" xfId="7" applyBorder="1" applyProtection="1">
      <alignment vertical="center"/>
      <protection locked="0"/>
    </xf>
    <xf numFmtId="0" fontId="3" fillId="0" borderId="16" xfId="7" applyBorder="1" applyProtection="1">
      <alignment vertical="center"/>
      <protection locked="0"/>
    </xf>
    <xf numFmtId="0" fontId="3" fillId="0" borderId="38" xfId="7" applyBorder="1" applyProtection="1">
      <alignment vertical="center"/>
      <protection locked="0"/>
    </xf>
    <xf numFmtId="0" fontId="3" fillId="0" borderId="48" xfId="7" applyBorder="1" applyProtection="1">
      <alignment vertical="center"/>
      <protection locked="0"/>
    </xf>
    <xf numFmtId="38" fontId="27" fillId="0" borderId="171" xfId="4" applyFont="1" applyFill="1" applyBorder="1" applyProtection="1">
      <alignment vertical="center"/>
      <protection locked="0"/>
    </xf>
    <xf numFmtId="0" fontId="3" fillId="0" borderId="133" xfId="7" applyBorder="1" applyProtection="1">
      <alignment vertical="center"/>
      <protection locked="0"/>
    </xf>
    <xf numFmtId="0" fontId="3" fillId="0" borderId="223" xfId="7" applyBorder="1" applyAlignment="1" applyProtection="1">
      <alignment horizontal="centerContinuous" vertical="center"/>
      <protection locked="0"/>
    </xf>
    <xf numFmtId="0" fontId="3" fillId="0" borderId="110" xfId="7" applyBorder="1" applyAlignment="1" applyProtection="1">
      <alignment horizontal="centerContinuous" vertical="center"/>
      <protection locked="0"/>
    </xf>
    <xf numFmtId="0" fontId="3" fillId="0" borderId="50" xfId="7" applyBorder="1" applyProtection="1">
      <alignment vertical="center"/>
      <protection locked="0"/>
    </xf>
    <xf numFmtId="0" fontId="37" fillId="0" borderId="0" xfId="7" applyFont="1" applyBorder="1" applyProtection="1">
      <alignment vertical="center"/>
      <protection locked="0"/>
    </xf>
    <xf numFmtId="0" fontId="36" fillId="0" borderId="118" xfId="7" applyFont="1" applyBorder="1" applyAlignment="1" applyProtection="1">
      <alignment horizontal="center" vertical="center"/>
      <protection locked="0"/>
    </xf>
    <xf numFmtId="0" fontId="36" fillId="0" borderId="139" xfId="7" applyFont="1" applyBorder="1" applyAlignment="1" applyProtection="1">
      <alignment horizontal="center" vertical="center" shrinkToFit="1"/>
      <protection locked="0"/>
    </xf>
    <xf numFmtId="0" fontId="3" fillId="0" borderId="230" xfId="7" applyBorder="1" applyProtection="1">
      <alignment vertical="center"/>
      <protection locked="0"/>
    </xf>
    <xf numFmtId="0" fontId="3" fillId="0" borderId="231" xfId="7" applyBorder="1" applyProtection="1">
      <alignment vertical="center"/>
      <protection locked="0"/>
    </xf>
    <xf numFmtId="0" fontId="3" fillId="0" borderId="232" xfId="7" applyBorder="1" applyProtection="1">
      <alignment vertical="center"/>
      <protection locked="0"/>
    </xf>
    <xf numFmtId="0" fontId="3" fillId="0" borderId="233" xfId="7" applyBorder="1" applyProtection="1">
      <alignment vertical="center"/>
      <protection locked="0"/>
    </xf>
    <xf numFmtId="0" fontId="3" fillId="0" borderId="74" xfId="7" applyBorder="1" applyProtection="1">
      <alignment vertical="center"/>
      <protection locked="0"/>
    </xf>
    <xf numFmtId="0" fontId="3" fillId="0" borderId="218" xfId="7" quotePrefix="1" applyBorder="1" applyProtection="1">
      <alignment vertical="center"/>
      <protection locked="0"/>
    </xf>
    <xf numFmtId="0" fontId="3" fillId="0" borderId="112" xfId="7" applyBorder="1" applyProtection="1">
      <alignment vertical="center"/>
      <protection locked="0"/>
    </xf>
    <xf numFmtId="0" fontId="3" fillId="0" borderId="134" xfId="7" applyBorder="1" applyProtection="1">
      <alignment vertical="center"/>
      <protection locked="0"/>
    </xf>
    <xf numFmtId="0" fontId="3" fillId="0" borderId="235" xfId="7" applyBorder="1" applyProtection="1">
      <alignment vertical="center"/>
      <protection locked="0"/>
    </xf>
    <xf numFmtId="0" fontId="3" fillId="0" borderId="128" xfId="7" applyBorder="1" applyProtection="1">
      <alignment vertical="center"/>
      <protection locked="0"/>
    </xf>
    <xf numFmtId="0" fontId="3" fillId="0" borderId="236" xfId="7" applyBorder="1" applyProtection="1">
      <alignment vertical="center"/>
      <protection locked="0"/>
    </xf>
    <xf numFmtId="0" fontId="3" fillId="0" borderId="237" xfId="7" applyBorder="1" applyProtection="1">
      <alignment vertical="center"/>
      <protection locked="0"/>
    </xf>
    <xf numFmtId="0" fontId="3" fillId="0" borderId="150" xfId="7" applyBorder="1" applyProtection="1">
      <alignment vertical="center"/>
      <protection locked="0"/>
    </xf>
    <xf numFmtId="0" fontId="3" fillId="0" borderId="7" xfId="7" applyBorder="1" applyProtection="1">
      <alignment vertical="center"/>
      <protection locked="0"/>
    </xf>
    <xf numFmtId="0" fontId="3" fillId="0" borderId="238" xfId="7" applyBorder="1" applyAlignment="1" applyProtection="1">
      <alignment horizontal="left" vertical="center"/>
      <protection locked="0"/>
    </xf>
    <xf numFmtId="0" fontId="3" fillId="0" borderId="209" xfId="7" applyBorder="1" applyAlignment="1" applyProtection="1">
      <alignment horizontal="left" vertical="center"/>
      <protection locked="0"/>
    </xf>
    <xf numFmtId="0" fontId="3" fillId="0" borderId="213" xfId="7" applyBorder="1" applyAlignment="1" applyProtection="1">
      <alignment horizontal="left" vertical="center"/>
      <protection locked="0"/>
    </xf>
    <xf numFmtId="0" fontId="3" fillId="0" borderId="113" xfId="7" applyBorder="1" applyAlignment="1" applyProtection="1">
      <alignment horizontal="centerContinuous" vertical="center"/>
      <protection locked="0"/>
    </xf>
    <xf numFmtId="0" fontId="3" fillId="0" borderId="0" xfId="7" applyBorder="1" applyAlignment="1" applyProtection="1">
      <alignment horizontal="center" vertical="center" wrapText="1"/>
      <protection locked="0"/>
    </xf>
    <xf numFmtId="38" fontId="28" fillId="7" borderId="122" xfId="4" applyFont="1" applyFill="1" applyBorder="1" applyProtection="1">
      <alignment vertical="center"/>
      <protection hidden="1"/>
    </xf>
    <xf numFmtId="0" fontId="29" fillId="0" borderId="86" xfId="7" applyFont="1" applyBorder="1" applyProtection="1">
      <alignment vertical="center"/>
      <protection locked="0"/>
    </xf>
    <xf numFmtId="38" fontId="28" fillId="7" borderId="123" xfId="4" applyFont="1" applyFill="1" applyBorder="1" applyProtection="1">
      <alignment vertical="center"/>
      <protection hidden="1"/>
    </xf>
    <xf numFmtId="38" fontId="28" fillId="7" borderId="105" xfId="4" applyFont="1" applyFill="1" applyBorder="1" applyProtection="1">
      <alignment vertical="center"/>
      <protection hidden="1"/>
    </xf>
    <xf numFmtId="38" fontId="28" fillId="7" borderId="154" xfId="4" applyFont="1" applyFill="1" applyBorder="1" applyProtection="1">
      <alignment vertical="center"/>
      <protection hidden="1"/>
    </xf>
    <xf numFmtId="38" fontId="28" fillId="7" borderId="158" xfId="4" applyFont="1" applyFill="1" applyBorder="1" applyProtection="1">
      <alignment vertical="center"/>
      <protection hidden="1"/>
    </xf>
    <xf numFmtId="38" fontId="28" fillId="7" borderId="148" xfId="4" applyFont="1" applyFill="1" applyBorder="1" applyProtection="1">
      <alignment vertical="center"/>
      <protection hidden="1"/>
    </xf>
    <xf numFmtId="38" fontId="28" fillId="7" borderId="161" xfId="4" applyFont="1" applyFill="1" applyBorder="1" applyProtection="1">
      <alignment vertical="center"/>
      <protection hidden="1"/>
    </xf>
    <xf numFmtId="38" fontId="28" fillId="7" borderId="164" xfId="4" applyFont="1" applyFill="1" applyBorder="1" applyProtection="1">
      <alignment vertical="center"/>
      <protection hidden="1"/>
    </xf>
    <xf numFmtId="38" fontId="28" fillId="7" borderId="124" xfId="4" applyFont="1" applyFill="1" applyBorder="1" applyProtection="1">
      <alignment vertical="center"/>
      <protection hidden="1"/>
    </xf>
    <xf numFmtId="38" fontId="28" fillId="7" borderId="168" xfId="4" applyFont="1" applyFill="1" applyBorder="1" applyProtection="1">
      <alignment vertical="center"/>
      <protection hidden="1"/>
    </xf>
    <xf numFmtId="38" fontId="28" fillId="7" borderId="171" xfId="4" applyFont="1" applyFill="1" applyBorder="1" applyProtection="1">
      <alignment vertical="center"/>
      <protection hidden="1"/>
    </xf>
    <xf numFmtId="38" fontId="28" fillId="0" borderId="123" xfId="4" applyFont="1" applyFill="1" applyBorder="1" applyProtection="1">
      <alignment vertical="center"/>
      <protection locked="0"/>
    </xf>
    <xf numFmtId="38" fontId="28" fillId="7" borderId="178" xfId="4" applyFont="1" applyFill="1" applyBorder="1" applyProtection="1">
      <alignment vertical="center"/>
      <protection hidden="1"/>
    </xf>
    <xf numFmtId="0" fontId="28" fillId="0" borderId="82" xfId="7" applyFont="1" applyBorder="1" applyProtection="1">
      <alignment vertical="center"/>
      <protection locked="0"/>
    </xf>
    <xf numFmtId="0" fontId="41" fillId="0" borderId="0" xfId="7" applyFont="1" applyBorder="1" applyAlignment="1" applyProtection="1">
      <alignment horizontal="center" vertical="center"/>
      <protection locked="0"/>
    </xf>
    <xf numFmtId="0" fontId="46" fillId="0" borderId="0" xfId="7" applyFont="1" applyBorder="1" applyAlignment="1" applyProtection="1">
      <alignment horizontal="right" vertical="center"/>
      <protection locked="0"/>
    </xf>
    <xf numFmtId="0" fontId="46" fillId="0" borderId="0" xfId="7" applyFont="1" applyBorder="1" applyProtection="1">
      <alignment vertical="center"/>
      <protection locked="0"/>
    </xf>
    <xf numFmtId="181" fontId="54" fillId="0" borderId="59" xfId="4" applyNumberFormat="1" applyFont="1" applyFill="1" applyBorder="1" applyAlignment="1" applyProtection="1">
      <alignment vertical="center"/>
      <protection locked="0"/>
    </xf>
    <xf numFmtId="181" fontId="54" fillId="0" borderId="22" xfId="4" applyNumberFormat="1" applyFont="1" applyFill="1" applyBorder="1" applyAlignment="1" applyProtection="1">
      <alignment vertical="center"/>
      <protection locked="0"/>
    </xf>
    <xf numFmtId="181" fontId="3" fillId="7" borderId="197" xfId="4" applyNumberFormat="1" applyFont="1" applyFill="1" applyBorder="1" applyAlignment="1" applyProtection="1">
      <alignment vertical="center"/>
      <protection hidden="1"/>
    </xf>
    <xf numFmtId="0" fontId="60" fillId="0" borderId="0" xfId="8" applyFont="1" applyAlignment="1">
      <alignment horizontal="justify" vertical="center"/>
    </xf>
    <xf numFmtId="0" fontId="68" fillId="0" borderId="0" xfId="8" applyFont="1" applyAlignment="1">
      <alignment horizontal="center" vertical="center"/>
    </xf>
    <xf numFmtId="0" fontId="59" fillId="0" borderId="240" xfId="8" applyFont="1" applyBorder="1" applyAlignment="1">
      <alignment horizontal="center" vertical="center" wrapText="1"/>
    </xf>
    <xf numFmtId="0" fontId="59" fillId="0" borderId="241" xfId="8" applyFont="1" applyBorder="1" applyAlignment="1">
      <alignment horizontal="center" vertical="center" wrapText="1"/>
    </xf>
    <xf numFmtId="0" fontId="59" fillId="0" borderId="242" xfId="8" applyFont="1" applyBorder="1" applyAlignment="1">
      <alignment horizontal="center" vertical="center" wrapText="1"/>
    </xf>
    <xf numFmtId="0" fontId="59" fillId="0" borderId="243" xfId="8" applyFont="1" applyBorder="1" applyAlignment="1">
      <alignment horizontal="center" vertical="center" wrapText="1"/>
    </xf>
    <xf numFmtId="0" fontId="59" fillId="0" borderId="244" xfId="8" applyFont="1" applyBorder="1" applyAlignment="1">
      <alignment horizontal="center" vertical="center" wrapText="1"/>
    </xf>
    <xf numFmtId="178" fontId="59" fillId="0" borderId="242" xfId="8" applyNumberFormat="1" applyFont="1" applyBorder="1" applyAlignment="1">
      <alignment horizontal="right" vertical="center" wrapText="1"/>
    </xf>
    <xf numFmtId="0" fontId="59" fillId="0" borderId="245" xfId="8" applyFont="1" applyBorder="1" applyAlignment="1">
      <alignment horizontal="right" vertical="center" wrapText="1"/>
    </xf>
    <xf numFmtId="0" fontId="59" fillId="0" borderId="1" xfId="8" applyFont="1" applyBorder="1" applyAlignment="1">
      <alignment horizontal="center" vertical="center" wrapText="1"/>
    </xf>
    <xf numFmtId="0" fontId="59" fillId="0" borderId="28" xfId="8" applyFont="1" applyBorder="1" applyAlignment="1">
      <alignment horizontal="center" vertical="center" wrapText="1"/>
    </xf>
    <xf numFmtId="0" fontId="59" fillId="0" borderId="37" xfId="8" applyFont="1" applyBorder="1" applyAlignment="1">
      <alignment horizontal="center" vertical="center" wrapText="1"/>
    </xf>
    <xf numFmtId="178" fontId="59" fillId="0" borderId="1" xfId="8" applyNumberFormat="1" applyFont="1" applyBorder="1" applyAlignment="1">
      <alignment horizontal="right" vertical="center" wrapText="1"/>
    </xf>
    <xf numFmtId="0" fontId="59" fillId="0" borderId="29" xfId="8" applyFont="1" applyBorder="1" applyAlignment="1">
      <alignment horizontal="right" vertical="center" wrapText="1"/>
    </xf>
    <xf numFmtId="0" fontId="59" fillId="0" borderId="119" xfId="8" applyFont="1" applyBorder="1" applyAlignment="1">
      <alignment horizontal="center" vertical="center" wrapText="1"/>
    </xf>
    <xf numFmtId="178" fontId="59" fillId="0" borderId="119" xfId="8" applyNumberFormat="1" applyFont="1" applyBorder="1" applyAlignment="1">
      <alignment horizontal="right" vertical="center" wrapText="1"/>
    </xf>
    <xf numFmtId="0" fontId="59" fillId="0" borderId="119" xfId="8" applyFont="1" applyBorder="1" applyAlignment="1">
      <alignment horizontal="right" vertical="center" wrapText="1"/>
    </xf>
    <xf numFmtId="0" fontId="3" fillId="0" borderId="0" xfId="9">
      <alignment vertical="center"/>
    </xf>
    <xf numFmtId="0" fontId="5" fillId="0" borderId="0" xfId="9" applyFont="1" applyAlignment="1">
      <alignment horizontal="right" vertical="center"/>
    </xf>
    <xf numFmtId="0" fontId="5" fillId="4" borderId="7" xfId="9" applyFont="1" applyFill="1" applyBorder="1" applyAlignment="1">
      <alignment horizontal="left" vertical="center" wrapText="1"/>
    </xf>
    <xf numFmtId="56" fontId="5" fillId="4" borderId="0" xfId="9" applyNumberFormat="1" applyFont="1" applyFill="1" applyAlignment="1">
      <alignment horizontal="center" vertical="center" wrapText="1"/>
    </xf>
    <xf numFmtId="0" fontId="9" fillId="4" borderId="0" xfId="9" applyFont="1" applyFill="1">
      <alignment vertical="center"/>
    </xf>
    <xf numFmtId="0" fontId="9" fillId="4" borderId="0" xfId="9" applyFont="1" applyFill="1" applyAlignment="1">
      <alignment horizontal="center" vertical="center"/>
    </xf>
    <xf numFmtId="0" fontId="5" fillId="4" borderId="0" xfId="9" applyFont="1" applyFill="1">
      <alignment vertical="center"/>
    </xf>
    <xf numFmtId="0" fontId="5" fillId="4" borderId="30" xfId="9" applyFont="1" applyFill="1" applyBorder="1" applyAlignment="1">
      <alignment horizontal="center" vertical="center" wrapText="1"/>
    </xf>
    <xf numFmtId="0" fontId="5" fillId="4" borderId="6" xfId="9" applyFont="1" applyFill="1" applyBorder="1" applyAlignment="1">
      <alignment horizontal="right" vertical="center" wrapText="1"/>
    </xf>
    <xf numFmtId="178" fontId="5" fillId="4" borderId="0" xfId="9" applyNumberFormat="1" applyFont="1" applyFill="1" applyAlignment="1">
      <alignment horizontal="center" vertical="center" wrapText="1"/>
    </xf>
    <xf numFmtId="0" fontId="5" fillId="4" borderId="0" xfId="9" applyFont="1" applyFill="1" applyAlignment="1">
      <alignment horizontal="left" vertical="center" wrapText="1"/>
    </xf>
    <xf numFmtId="0" fontId="5" fillId="4" borderId="31" xfId="9" applyFont="1" applyFill="1" applyBorder="1" applyAlignment="1">
      <alignment horizontal="right" vertical="center" wrapText="1"/>
    </xf>
    <xf numFmtId="0" fontId="5" fillId="4" borderId="32" xfId="9" applyFont="1" applyFill="1" applyBorder="1" applyAlignment="1">
      <alignment horizontal="left" vertical="center" wrapText="1"/>
    </xf>
    <xf numFmtId="56" fontId="5" fillId="4" borderId="0" xfId="9" applyNumberFormat="1" applyFont="1" applyFill="1" applyAlignment="1">
      <alignment horizontal="right" vertical="center" wrapText="1"/>
    </xf>
    <xf numFmtId="178" fontId="5" fillId="4" borderId="0" xfId="9" quotePrefix="1" applyNumberFormat="1" applyFont="1" applyFill="1" applyAlignment="1">
      <alignment horizontal="center" vertical="center" wrapText="1"/>
    </xf>
    <xf numFmtId="0" fontId="5" fillId="4" borderId="15" xfId="9" applyFont="1" applyFill="1" applyBorder="1" applyAlignment="1">
      <alignment horizontal="center" vertical="top" wrapText="1"/>
    </xf>
    <xf numFmtId="178" fontId="5" fillId="4" borderId="33" xfId="9" applyNumberFormat="1" applyFont="1" applyFill="1" applyBorder="1" applyAlignment="1">
      <alignment horizontal="center" vertical="center" wrapText="1"/>
    </xf>
    <xf numFmtId="0" fontId="5" fillId="4" borderId="33" xfId="9" applyFont="1" applyFill="1" applyBorder="1" applyAlignment="1">
      <alignment horizontal="center" vertical="top" wrapText="1"/>
    </xf>
    <xf numFmtId="0" fontId="5" fillId="4" borderId="34" xfId="9" applyFont="1" applyFill="1" applyBorder="1" applyAlignment="1">
      <alignment horizontal="center" vertical="top" wrapText="1"/>
    </xf>
    <xf numFmtId="0" fontId="5" fillId="4" borderId="35" xfId="9" applyFont="1" applyFill="1" applyBorder="1" applyAlignment="1">
      <alignment horizontal="center" vertical="top" wrapText="1"/>
    </xf>
    <xf numFmtId="56" fontId="5" fillId="4" borderId="33" xfId="9" applyNumberFormat="1" applyFont="1" applyFill="1" applyBorder="1" applyAlignment="1">
      <alignment horizontal="center" vertical="center" wrapText="1"/>
    </xf>
    <xf numFmtId="0" fontId="5" fillId="4" borderId="16" xfId="9" applyFont="1" applyFill="1" applyBorder="1" applyAlignment="1">
      <alignment horizontal="right" vertical="top" wrapText="1"/>
    </xf>
    <xf numFmtId="0" fontId="5" fillId="4" borderId="0" xfId="9" applyFont="1" applyFill="1" applyAlignment="1">
      <alignment horizontal="center" vertical="top" wrapText="1"/>
    </xf>
    <xf numFmtId="0" fontId="5" fillId="4" borderId="0" xfId="9" applyFont="1" applyFill="1" applyAlignment="1">
      <alignment horizontal="right" vertical="top" wrapText="1"/>
    </xf>
    <xf numFmtId="0" fontId="5" fillId="4" borderId="0" xfId="9" applyFont="1" applyFill="1" applyAlignment="1">
      <alignment horizontal="right" vertical="center"/>
    </xf>
    <xf numFmtId="0" fontId="11" fillId="4" borderId="0" xfId="9" applyFont="1" applyFill="1" applyAlignment="1">
      <alignment vertical="top" wrapText="1"/>
    </xf>
    <xf numFmtId="0" fontId="11" fillId="4" borderId="0" xfId="9" applyFont="1" applyFill="1">
      <alignment vertical="center"/>
    </xf>
    <xf numFmtId="0" fontId="11" fillId="4" borderId="0" xfId="9" applyFont="1" applyFill="1" applyAlignment="1">
      <alignment horizontal="left" vertical="center"/>
    </xf>
    <xf numFmtId="0" fontId="57" fillId="0" borderId="27" xfId="8" applyFont="1" applyBorder="1" applyAlignment="1">
      <alignment horizontal="center" vertical="center" wrapText="1"/>
    </xf>
    <xf numFmtId="0" fontId="57" fillId="0" borderId="18" xfId="8" applyFont="1" applyBorder="1" applyAlignment="1">
      <alignment horizontal="left" vertical="center" wrapText="1"/>
    </xf>
    <xf numFmtId="0" fontId="57" fillId="0" borderId="33" xfId="8" applyFont="1" applyBorder="1" applyAlignment="1">
      <alignment vertical="top" wrapText="1"/>
    </xf>
    <xf numFmtId="0" fontId="59" fillId="0" borderId="0" xfId="8" applyFont="1" applyAlignment="1">
      <alignment horizontal="justify" vertical="center"/>
    </xf>
    <xf numFmtId="0" fontId="60" fillId="0" borderId="0" xfId="8" applyFont="1" applyAlignment="1">
      <alignment horizontal="left" vertical="center" indent="1"/>
    </xf>
    <xf numFmtId="0" fontId="62" fillId="0" borderId="139" xfId="8" applyFont="1" applyBorder="1" applyAlignment="1">
      <alignment horizontal="center" vertical="center" wrapText="1"/>
    </xf>
    <xf numFmtId="0" fontId="62" fillId="0" borderId="122" xfId="8" applyFont="1" applyBorder="1" applyAlignment="1">
      <alignment horizontal="center" vertical="center" wrapText="1"/>
    </xf>
    <xf numFmtId="0" fontId="62" fillId="0" borderId="248" xfId="8" applyFont="1" applyBorder="1" applyAlignment="1">
      <alignment horizontal="center" vertical="center" wrapText="1"/>
    </xf>
    <xf numFmtId="0" fontId="62" fillId="0" borderId="147" xfId="8" applyFont="1" applyBorder="1" applyAlignment="1">
      <alignment horizontal="center" vertical="center" wrapText="1"/>
    </xf>
    <xf numFmtId="0" fontId="62" fillId="0" borderId="249" xfId="8" applyFont="1" applyBorder="1" applyAlignment="1">
      <alignment horizontal="center" vertical="center" wrapText="1"/>
    </xf>
    <xf numFmtId="0" fontId="62" fillId="0" borderId="250" xfId="8" applyFont="1" applyBorder="1" applyAlignment="1">
      <alignment horizontal="center" vertical="center" wrapText="1"/>
    </xf>
    <xf numFmtId="0" fontId="62" fillId="0" borderId="105" xfId="8" applyFont="1" applyBorder="1" applyAlignment="1">
      <alignment horizontal="center" vertical="center" wrapText="1"/>
    </xf>
    <xf numFmtId="0" fontId="62" fillId="0" borderId="251" xfId="8" applyFont="1" applyBorder="1" applyAlignment="1">
      <alignment horizontal="center" vertical="center" wrapText="1"/>
    </xf>
    <xf numFmtId="0" fontId="62" fillId="0" borderId="52" xfId="8" applyFont="1" applyBorder="1" applyAlignment="1">
      <alignment horizontal="center" vertical="center" wrapText="1"/>
    </xf>
    <xf numFmtId="0" fontId="62" fillId="0" borderId="252" xfId="8" applyFont="1" applyBorder="1" applyAlignment="1">
      <alignment horizontal="center" vertical="center" wrapText="1"/>
    </xf>
    <xf numFmtId="0" fontId="62" fillId="0" borderId="253" xfId="8" applyFont="1" applyBorder="1" applyAlignment="1">
      <alignment horizontal="center" vertical="center" wrapText="1"/>
    </xf>
    <xf numFmtId="0" fontId="62" fillId="0" borderId="0" xfId="8" applyFont="1" applyAlignment="1">
      <alignment horizontal="justify" vertical="center"/>
    </xf>
    <xf numFmtId="0" fontId="62" fillId="0" borderId="254" xfId="8" applyFont="1" applyBorder="1" applyAlignment="1">
      <alignment horizontal="center" vertical="center" wrapText="1"/>
    </xf>
    <xf numFmtId="0" fontId="62" fillId="0" borderId="70" xfId="8" applyFont="1" applyBorder="1" applyAlignment="1">
      <alignment horizontal="center" vertical="center" wrapText="1"/>
    </xf>
    <xf numFmtId="0" fontId="3" fillId="0" borderId="0" xfId="8" applyFont="1">
      <alignment vertical="center"/>
    </xf>
    <xf numFmtId="38" fontId="3" fillId="0" borderId="0" xfId="5" applyFont="1">
      <alignment vertical="center"/>
    </xf>
    <xf numFmtId="0" fontId="3" fillId="0" borderId="0" xfId="8" applyFont="1" applyAlignment="1">
      <alignment horizontal="right" vertical="center"/>
    </xf>
    <xf numFmtId="0" fontId="3" fillId="0" borderId="1" xfId="8" applyFont="1" applyBorder="1" applyAlignment="1">
      <alignment horizontal="center" vertical="center"/>
    </xf>
    <xf numFmtId="0" fontId="3" fillId="0" borderId="29" xfId="8" applyFont="1" applyBorder="1" applyAlignment="1">
      <alignment horizontal="center" vertical="center"/>
    </xf>
    <xf numFmtId="38" fontId="3" fillId="0" borderId="1" xfId="5" applyFont="1" applyBorder="1" applyAlignment="1">
      <alignment horizontal="center" vertical="center"/>
    </xf>
    <xf numFmtId="0" fontId="3" fillId="0" borderId="1" xfId="8" applyFont="1" applyBorder="1">
      <alignment vertical="center"/>
    </xf>
    <xf numFmtId="0" fontId="3" fillId="0" borderId="1" xfId="8" applyFont="1" applyBorder="1" applyAlignment="1">
      <alignment vertical="center" wrapText="1"/>
    </xf>
    <xf numFmtId="38" fontId="3" fillId="0" borderId="1" xfId="5" applyFont="1" applyBorder="1">
      <alignment vertical="center"/>
    </xf>
    <xf numFmtId="0" fontId="3" fillId="0" borderId="29" xfId="8" applyFont="1" applyBorder="1">
      <alignment vertical="center"/>
    </xf>
    <xf numFmtId="0" fontId="3" fillId="0" borderId="27" xfId="8" applyFont="1" applyBorder="1">
      <alignment vertical="center"/>
    </xf>
    <xf numFmtId="0" fontId="3" fillId="0" borderId="27" xfId="8" applyFont="1" applyBorder="1" applyAlignment="1">
      <alignment horizontal="center" vertical="center"/>
    </xf>
    <xf numFmtId="0" fontId="3" fillId="0" borderId="27" xfId="8" applyFont="1" applyBorder="1" applyAlignment="1">
      <alignment vertical="center" wrapText="1"/>
    </xf>
    <xf numFmtId="38" fontId="3" fillId="0" borderId="27" xfId="5" applyFont="1" applyBorder="1">
      <alignment vertical="center"/>
    </xf>
    <xf numFmtId="0" fontId="3" fillId="0" borderId="19" xfId="8" applyFont="1" applyBorder="1">
      <alignment vertical="center"/>
    </xf>
    <xf numFmtId="38" fontId="3" fillId="0" borderId="242" xfId="5" applyFont="1" applyBorder="1">
      <alignment vertical="center"/>
    </xf>
    <xf numFmtId="0" fontId="3" fillId="0" borderId="0" xfId="8" applyFont="1" applyAlignment="1">
      <alignment horizontal="center" vertical="center"/>
    </xf>
    <xf numFmtId="38" fontId="3" fillId="0" borderId="0" xfId="5" applyFont="1" applyBorder="1">
      <alignment vertical="center"/>
    </xf>
    <xf numFmtId="38" fontId="3" fillId="0" borderId="0" xfId="5" applyFont="1" applyBorder="1" applyAlignment="1">
      <alignment horizontal="center" vertical="center" wrapText="1"/>
    </xf>
    <xf numFmtId="0" fontId="3" fillId="0" borderId="0" xfId="8" applyFont="1" applyAlignment="1">
      <alignment vertical="center" wrapText="1"/>
    </xf>
    <xf numFmtId="0" fontId="3" fillId="0" borderId="33" xfId="8" applyFont="1" applyBorder="1">
      <alignment vertical="center"/>
    </xf>
    <xf numFmtId="0" fontId="3" fillId="0" borderId="33" xfId="8" applyFont="1" applyBorder="1" applyAlignment="1">
      <alignment horizontal="center" vertical="center"/>
    </xf>
    <xf numFmtId="0" fontId="3" fillId="0" borderId="33" xfId="8" applyFont="1" applyBorder="1" applyAlignment="1">
      <alignment vertical="center" wrapText="1"/>
    </xf>
    <xf numFmtId="38" fontId="3" fillId="0" borderId="33" xfId="5" applyFont="1" applyBorder="1">
      <alignment vertical="center"/>
    </xf>
    <xf numFmtId="38" fontId="3" fillId="0" borderId="33" xfId="5" applyFont="1" applyBorder="1" applyAlignment="1">
      <alignment vertical="center" wrapText="1"/>
    </xf>
    <xf numFmtId="0" fontId="27" fillId="0" borderId="1" xfId="8" applyFont="1" applyBorder="1">
      <alignment vertical="center"/>
    </xf>
    <xf numFmtId="38" fontId="27" fillId="0" borderId="1" xfId="5" applyFont="1" applyBorder="1" applyAlignment="1">
      <alignment vertical="center"/>
    </xf>
    <xf numFmtId="0" fontId="3" fillId="0" borderId="18" xfId="8" applyFont="1" applyBorder="1" applyAlignment="1">
      <alignment horizontal="center" vertical="center"/>
    </xf>
    <xf numFmtId="38" fontId="3" fillId="0" borderId="18" xfId="5" applyFont="1" applyBorder="1">
      <alignment vertical="center"/>
    </xf>
    <xf numFmtId="38" fontId="3" fillId="0" borderId="18" xfId="5" applyFont="1" applyBorder="1" applyAlignment="1">
      <alignment horizontal="center" vertical="center" wrapText="1"/>
    </xf>
    <xf numFmtId="0" fontId="3" fillId="0" borderId="18" xfId="8" applyFont="1" applyBorder="1" applyAlignment="1">
      <alignment vertical="center" wrapText="1"/>
    </xf>
    <xf numFmtId="38" fontId="3" fillId="0" borderId="27" xfId="5" applyFont="1" applyBorder="1" applyAlignment="1">
      <alignment vertical="center" shrinkToFit="1"/>
    </xf>
    <xf numFmtId="0" fontId="3" fillId="0" borderId="19" xfId="8" applyFont="1" applyBorder="1" applyAlignment="1">
      <alignment vertical="center" shrinkToFit="1"/>
    </xf>
    <xf numFmtId="38" fontId="3" fillId="0" borderId="27" xfId="5" applyFont="1" applyBorder="1" applyAlignment="1">
      <alignment horizontal="center" vertical="center"/>
    </xf>
    <xf numFmtId="38" fontId="3" fillId="0" borderId="0" xfId="5" applyFont="1" applyBorder="1" applyAlignment="1">
      <alignment vertical="center" shrinkToFit="1"/>
    </xf>
    <xf numFmtId="38" fontId="3" fillId="0" borderId="0" xfId="5" applyFont="1" applyBorder="1" applyAlignment="1">
      <alignment vertical="center" wrapText="1" shrinkToFit="1"/>
    </xf>
    <xf numFmtId="0" fontId="3" fillId="0" borderId="0" xfId="8" applyFont="1" applyAlignment="1">
      <alignment vertical="center" shrinkToFit="1"/>
    </xf>
    <xf numFmtId="38" fontId="3" fillId="0" borderId="0" xfId="5" applyFont="1" applyBorder="1" applyAlignment="1">
      <alignment horizontal="center" vertical="center"/>
    </xf>
    <xf numFmtId="0" fontId="5" fillId="0" borderId="0" xfId="12" applyFont="1">
      <alignment vertical="center"/>
    </xf>
    <xf numFmtId="0" fontId="4" fillId="0" borderId="0" xfId="12" applyFont="1">
      <alignment vertical="center"/>
    </xf>
    <xf numFmtId="0" fontId="48" fillId="0" borderId="0" xfId="12" applyFont="1" applyAlignment="1">
      <alignment horizontal="center" vertical="center"/>
    </xf>
    <xf numFmtId="0" fontId="6" fillId="0" borderId="0" xfId="12" applyFont="1" applyAlignment="1">
      <alignment horizontal="right" vertical="center"/>
    </xf>
    <xf numFmtId="0" fontId="6" fillId="0" borderId="0" xfId="12" applyFont="1">
      <alignment vertical="center"/>
    </xf>
    <xf numFmtId="0" fontId="5" fillId="0" borderId="0" xfId="12" applyFont="1" applyAlignment="1">
      <alignment horizontal="right" vertical="center"/>
    </xf>
    <xf numFmtId="0" fontId="70" fillId="0" borderId="0" xfId="8" applyFont="1">
      <alignment vertical="center"/>
    </xf>
    <xf numFmtId="0" fontId="56" fillId="0" borderId="0" xfId="8" applyFont="1">
      <alignment vertical="center"/>
    </xf>
    <xf numFmtId="0" fontId="56" fillId="0" borderId="0" xfId="8" applyFont="1" applyAlignment="1">
      <alignment vertical="center" wrapText="1"/>
    </xf>
    <xf numFmtId="0" fontId="71" fillId="0" borderId="0" xfId="8" applyFont="1">
      <alignment vertical="center"/>
    </xf>
    <xf numFmtId="0" fontId="72" fillId="0" borderId="0" xfId="8" applyFont="1">
      <alignment vertical="center"/>
    </xf>
    <xf numFmtId="0" fontId="73" fillId="0" borderId="0" xfId="8" applyFont="1">
      <alignment vertical="center"/>
    </xf>
    <xf numFmtId="0" fontId="74" fillId="0" borderId="0" xfId="8" applyFont="1" applyAlignment="1">
      <alignment horizontal="center" vertical="center" wrapText="1"/>
    </xf>
    <xf numFmtId="0" fontId="75" fillId="0" borderId="0" xfId="9" applyFont="1" applyAlignment="1">
      <alignment horizontal="center" vertical="center" shrinkToFit="1"/>
    </xf>
    <xf numFmtId="0" fontId="56" fillId="0" borderId="33" xfId="8" applyFont="1" applyBorder="1">
      <alignment vertical="center"/>
    </xf>
    <xf numFmtId="0" fontId="60" fillId="0" borderId="0" xfId="8" applyFont="1" applyAlignment="1">
      <alignment vertical="top"/>
    </xf>
    <xf numFmtId="0" fontId="5" fillId="0" borderId="342" xfId="12" applyFont="1" applyBorder="1" applyAlignment="1">
      <alignment horizontal="center" vertical="center"/>
    </xf>
    <xf numFmtId="0" fontId="60" fillId="0" borderId="0" xfId="8" quotePrefix="1" applyFont="1" applyAlignment="1">
      <alignment vertical="top"/>
    </xf>
    <xf numFmtId="0" fontId="3" fillId="0" borderId="0" xfId="8" applyFont="1" applyProtection="1">
      <alignment vertical="center"/>
      <protection locked="0"/>
    </xf>
    <xf numFmtId="0" fontId="3" fillId="0" borderId="70" xfId="8" applyFont="1" applyBorder="1" applyAlignment="1" applyProtection="1">
      <alignment horizontal="right" vertical="center"/>
      <protection locked="0"/>
    </xf>
    <xf numFmtId="0" fontId="29" fillId="0" borderId="0" xfId="8" applyFont="1" applyProtection="1">
      <alignment vertical="center"/>
      <protection locked="0"/>
    </xf>
    <xf numFmtId="0" fontId="29" fillId="0" borderId="76" xfId="8" applyFont="1" applyBorder="1" applyAlignment="1" applyProtection="1">
      <alignment horizontal="center" vertical="center"/>
      <protection locked="0"/>
    </xf>
    <xf numFmtId="0" fontId="29" fillId="0" borderId="1" xfId="8" applyFont="1" applyBorder="1" applyAlignment="1" applyProtection="1">
      <alignment horizontal="center" vertical="center"/>
      <protection locked="0"/>
    </xf>
    <xf numFmtId="0" fontId="29" fillId="0" borderId="98" xfId="8" applyFont="1" applyBorder="1" applyAlignment="1" applyProtection="1">
      <alignment horizontal="center" vertical="center"/>
      <protection locked="0"/>
    </xf>
    <xf numFmtId="0" fontId="29" fillId="0" borderId="77" xfId="8" applyFont="1" applyBorder="1" applyAlignment="1" applyProtection="1">
      <alignment horizontal="center" vertical="center"/>
      <protection locked="0"/>
    </xf>
    <xf numFmtId="0" fontId="29" fillId="0" borderId="100" xfId="8" applyFont="1" applyBorder="1" applyAlignment="1" applyProtection="1">
      <alignment horizontal="center" vertical="center"/>
      <protection locked="0"/>
    </xf>
    <xf numFmtId="0" fontId="29" fillId="11" borderId="100" xfId="8" applyFont="1" applyFill="1" applyBorder="1" applyAlignment="1" applyProtection="1">
      <alignment horizontal="center" vertical="center"/>
      <protection locked="0"/>
    </xf>
    <xf numFmtId="0" fontId="29" fillId="11" borderId="35" xfId="8" applyFont="1" applyFill="1" applyBorder="1" applyAlignment="1" applyProtection="1">
      <alignment horizontal="center" vertical="center"/>
      <protection locked="0"/>
    </xf>
    <xf numFmtId="0" fontId="29" fillId="11" borderId="255" xfId="8" applyFont="1" applyFill="1" applyBorder="1" applyAlignment="1" applyProtection="1">
      <alignment vertical="center" shrinkToFit="1"/>
      <protection locked="0"/>
    </xf>
    <xf numFmtId="4" fontId="29" fillId="11" borderId="221" xfId="8" applyNumberFormat="1" applyFont="1" applyFill="1" applyBorder="1" applyAlignment="1" applyProtection="1">
      <alignment horizontal="right" vertical="center"/>
      <protection locked="0"/>
    </xf>
    <xf numFmtId="4" fontId="29" fillId="11" borderId="38" xfId="8" applyNumberFormat="1" applyFont="1" applyFill="1" applyBorder="1" applyAlignment="1" applyProtection="1">
      <alignment horizontal="right" vertical="center"/>
      <protection locked="0"/>
    </xf>
    <xf numFmtId="4" fontId="29" fillId="11" borderId="170" xfId="8" applyNumberFormat="1" applyFont="1" applyFill="1" applyBorder="1" applyAlignment="1" applyProtection="1">
      <alignment horizontal="right" vertical="center"/>
      <protection locked="0"/>
    </xf>
    <xf numFmtId="0" fontId="29" fillId="11" borderId="33" xfId="8" applyFont="1" applyFill="1" applyBorder="1" applyAlignment="1" applyProtection="1">
      <alignment horizontal="right" vertical="center"/>
      <protection locked="0"/>
    </xf>
    <xf numFmtId="0" fontId="29" fillId="11" borderId="256" xfId="8" applyFont="1" applyFill="1" applyBorder="1" applyAlignment="1" applyProtection="1">
      <alignment horizontal="center" vertical="center"/>
      <protection locked="0"/>
    </xf>
    <xf numFmtId="0" fontId="29" fillId="11" borderId="257" xfId="8" applyFont="1" applyFill="1" applyBorder="1" applyAlignment="1" applyProtection="1">
      <alignment vertical="center" shrinkToFit="1"/>
      <protection locked="0"/>
    </xf>
    <xf numFmtId="4" fontId="29" fillId="11" borderId="76" xfId="8" applyNumberFormat="1" applyFont="1" applyFill="1" applyBorder="1" applyAlignment="1" applyProtection="1">
      <alignment horizontal="right" vertical="center"/>
      <protection locked="0"/>
    </xf>
    <xf numFmtId="4" fontId="29" fillId="11" borderId="1" xfId="8" applyNumberFormat="1" applyFont="1" applyFill="1" applyBorder="1" applyAlignment="1" applyProtection="1">
      <alignment horizontal="right" vertical="center"/>
      <protection locked="0"/>
    </xf>
    <xf numFmtId="4" fontId="29" fillId="11" borderId="98" xfId="8" applyNumberFormat="1" applyFont="1" applyFill="1" applyBorder="1" applyAlignment="1" applyProtection="1">
      <alignment horizontal="right" vertical="center"/>
      <protection locked="0"/>
    </xf>
    <xf numFmtId="0" fontId="29" fillId="11" borderId="76" xfId="8" applyFont="1" applyFill="1" applyBorder="1" applyAlignment="1" applyProtection="1">
      <alignment horizontal="right" vertical="center"/>
      <protection locked="0"/>
    </xf>
    <xf numFmtId="0" fontId="29" fillId="11" borderId="37" xfId="8" applyFont="1" applyFill="1" applyBorder="1" applyAlignment="1" applyProtection="1">
      <alignment horizontal="right" vertical="center"/>
      <protection locked="0"/>
    </xf>
    <xf numFmtId="0" fontId="29" fillId="11" borderId="123" xfId="8" applyFont="1" applyFill="1" applyBorder="1" applyProtection="1">
      <alignment vertical="center"/>
      <protection locked="0"/>
    </xf>
    <xf numFmtId="0" fontId="29" fillId="11" borderId="18" xfId="8" applyFont="1" applyFill="1" applyBorder="1" applyAlignment="1" applyProtection="1">
      <alignment horizontal="right" vertical="center"/>
      <protection locked="0"/>
    </xf>
    <xf numFmtId="0" fontId="29" fillId="0" borderId="263" xfId="8" applyFont="1" applyBorder="1" applyProtection="1">
      <alignment vertical="center"/>
      <protection locked="0"/>
    </xf>
    <xf numFmtId="0" fontId="29" fillId="11" borderId="264" xfId="8" applyFont="1" applyFill="1" applyBorder="1" applyAlignment="1" applyProtection="1">
      <alignment horizontal="center" vertical="center"/>
      <protection locked="0"/>
    </xf>
    <xf numFmtId="0" fontId="29" fillId="11" borderId="265" xfId="8" applyFont="1" applyFill="1" applyBorder="1" applyAlignment="1" applyProtection="1">
      <alignment vertical="center" shrinkToFit="1"/>
      <protection locked="0"/>
    </xf>
    <xf numFmtId="0" fontId="29" fillId="11" borderId="267" xfId="8" applyFont="1" applyFill="1" applyBorder="1" applyProtection="1">
      <alignment vertical="center"/>
      <protection locked="0"/>
    </xf>
    <xf numFmtId="0" fontId="29" fillId="11" borderId="98" xfId="8" applyFont="1" applyFill="1" applyBorder="1" applyProtection="1">
      <alignment vertical="center"/>
      <protection locked="0"/>
    </xf>
    <xf numFmtId="0" fontId="29" fillId="0" borderId="139" xfId="8" applyFont="1" applyBorder="1" applyProtection="1">
      <alignment vertical="center"/>
      <protection locked="0"/>
    </xf>
    <xf numFmtId="0" fontId="29" fillId="0" borderId="270" xfId="8" applyFont="1" applyBorder="1" applyProtection="1">
      <alignment vertical="center"/>
      <protection locked="0"/>
    </xf>
    <xf numFmtId="0" fontId="29" fillId="0" borderId="84" xfId="8" applyFont="1" applyBorder="1" applyAlignment="1" applyProtection="1">
      <alignment vertical="top"/>
      <protection locked="0"/>
    </xf>
    <xf numFmtId="4" fontId="29" fillId="7" borderId="16" xfId="5" applyNumberFormat="1" applyFont="1" applyFill="1" applyBorder="1" applyAlignment="1" applyProtection="1">
      <alignment vertical="top"/>
      <protection hidden="1"/>
    </xf>
    <xf numFmtId="0" fontId="29" fillId="0" borderId="171" xfId="8" applyFont="1" applyBorder="1" applyProtection="1">
      <alignment vertical="center"/>
      <protection locked="0"/>
    </xf>
    <xf numFmtId="0" fontId="29" fillId="0" borderId="28" xfId="8" applyFont="1" applyBorder="1" applyAlignment="1" applyProtection="1">
      <alignment horizontal="left" vertical="top"/>
      <protection locked="0"/>
    </xf>
    <xf numFmtId="0" fontId="29" fillId="0" borderId="123" xfId="8" applyFont="1" applyBorder="1" applyProtection="1">
      <alignment vertical="center"/>
      <protection locked="0"/>
    </xf>
    <xf numFmtId="0" fontId="29" fillId="0" borderId="93" xfId="8" applyFont="1" applyBorder="1" applyAlignment="1" applyProtection="1">
      <alignment horizontal="left"/>
      <protection locked="0"/>
    </xf>
    <xf numFmtId="0" fontId="29" fillId="0" borderId="124" xfId="8" applyFont="1" applyBorder="1" applyProtection="1">
      <alignment vertical="center"/>
      <protection locked="0"/>
    </xf>
    <xf numFmtId="0" fontId="29" fillId="0" borderId="40" xfId="8" applyFont="1" applyBorder="1" applyProtection="1">
      <alignment vertical="center"/>
      <protection locked="0"/>
    </xf>
    <xf numFmtId="38" fontId="29" fillId="0" borderId="0" xfId="5" applyFont="1" applyBorder="1" applyAlignment="1" applyProtection="1">
      <alignment horizontal="center" vertical="center"/>
      <protection locked="0"/>
    </xf>
    <xf numFmtId="0" fontId="29" fillId="0" borderId="0" xfId="8" applyFont="1" applyAlignment="1" applyProtection="1">
      <alignment horizontal="center" vertical="center"/>
      <protection locked="0"/>
    </xf>
    <xf numFmtId="0" fontId="29" fillId="11" borderId="221" xfId="8" applyFont="1" applyFill="1" applyBorder="1" applyAlignment="1" applyProtection="1">
      <alignment horizontal="right" vertical="center"/>
      <protection locked="0"/>
    </xf>
    <xf numFmtId="0" fontId="29" fillId="11" borderId="170" xfId="8" applyFont="1" applyFill="1" applyBorder="1" applyProtection="1">
      <alignment vertical="center"/>
      <protection locked="0"/>
    </xf>
    <xf numFmtId="0" fontId="29" fillId="0" borderId="89" xfId="8" applyFont="1" applyBorder="1" applyProtection="1">
      <alignment vertical="center"/>
      <protection locked="0"/>
    </xf>
    <xf numFmtId="0" fontId="29" fillId="0" borderId="125" xfId="8" applyFont="1" applyBorder="1" applyProtection="1">
      <alignment vertical="center"/>
      <protection locked="0"/>
    </xf>
    <xf numFmtId="0" fontId="29" fillId="0" borderId="148" xfId="8" applyFont="1" applyBorder="1" applyProtection="1">
      <alignment vertical="center"/>
      <protection locked="0"/>
    </xf>
    <xf numFmtId="0" fontId="29" fillId="0" borderId="70" xfId="8" applyFont="1" applyBorder="1" applyProtection="1">
      <alignment vertical="center"/>
      <protection locked="0"/>
    </xf>
    <xf numFmtId="0" fontId="3" fillId="0" borderId="52" xfId="8" applyFont="1" applyBorder="1" applyProtection="1">
      <alignment vertical="center"/>
      <protection locked="0"/>
    </xf>
    <xf numFmtId="0" fontId="3" fillId="7" borderId="118" xfId="8" applyFont="1" applyFill="1" applyBorder="1" applyProtection="1">
      <alignment vertical="center"/>
      <protection locked="0"/>
    </xf>
    <xf numFmtId="0" fontId="29" fillId="0" borderId="76" xfId="8" applyFont="1" applyBorder="1" applyAlignment="1" applyProtection="1">
      <alignment horizontal="center" vertical="center" wrapText="1"/>
      <protection locked="0"/>
    </xf>
    <xf numFmtId="0" fontId="29" fillId="0" borderId="115" xfId="8" applyFont="1" applyBorder="1" applyAlignment="1" applyProtection="1">
      <alignment horizontal="center" vertical="center" wrapText="1"/>
      <protection locked="0"/>
    </xf>
    <xf numFmtId="0" fontId="29" fillId="0" borderId="125" xfId="8" applyFont="1" applyBorder="1" applyAlignment="1" applyProtection="1">
      <alignment horizontal="center" vertical="center"/>
      <protection locked="0"/>
    </xf>
    <xf numFmtId="0" fontId="29" fillId="0" borderId="124" xfId="8" applyFont="1" applyBorder="1" applyAlignment="1" applyProtection="1">
      <alignment horizontal="center" vertical="center"/>
      <protection locked="0"/>
    </xf>
    <xf numFmtId="0" fontId="29" fillId="11" borderId="35" xfId="8" applyFont="1" applyFill="1" applyBorder="1" applyAlignment="1" applyProtection="1">
      <alignment horizontal="center" vertical="center" shrinkToFit="1"/>
      <protection locked="0"/>
    </xf>
    <xf numFmtId="40" fontId="29" fillId="11" borderId="71" xfId="5" applyNumberFormat="1" applyFont="1" applyFill="1" applyBorder="1" applyAlignment="1" applyProtection="1">
      <alignment horizontal="right" vertical="center"/>
      <protection locked="0"/>
    </xf>
    <xf numFmtId="40" fontId="29" fillId="11" borderId="170" xfId="5" applyNumberFormat="1" applyFont="1" applyFill="1" applyBorder="1" applyAlignment="1" applyProtection="1">
      <alignment horizontal="right" vertical="center"/>
      <protection locked="0"/>
    </xf>
    <xf numFmtId="0" fontId="29" fillId="11" borderId="171" xfId="5" applyNumberFormat="1" applyFont="1" applyFill="1" applyBorder="1" applyAlignment="1" applyProtection="1">
      <alignment vertical="center"/>
      <protection locked="0"/>
    </xf>
    <xf numFmtId="40" fontId="29" fillId="11" borderId="221" xfId="5" applyNumberFormat="1" applyFont="1" applyFill="1" applyBorder="1" applyAlignment="1" applyProtection="1">
      <alignment horizontal="right" vertical="center"/>
      <protection locked="0"/>
    </xf>
    <xf numFmtId="0" fontId="29" fillId="11" borderId="256" xfId="8" applyFont="1" applyFill="1" applyBorder="1" applyAlignment="1" applyProtection="1">
      <alignment horizontal="center" vertical="center" shrinkToFit="1"/>
      <protection locked="0"/>
    </xf>
    <xf numFmtId="40" fontId="29" fillId="11" borderId="76" xfId="5" applyNumberFormat="1" applyFont="1" applyFill="1" applyBorder="1" applyAlignment="1" applyProtection="1">
      <alignment horizontal="right" vertical="center"/>
      <protection locked="0"/>
    </xf>
    <xf numFmtId="40" fontId="29" fillId="11" borderId="98" xfId="5" applyNumberFormat="1" applyFont="1" applyFill="1" applyBorder="1" applyAlignment="1" applyProtection="1">
      <alignment horizontal="right" vertical="center"/>
      <protection locked="0"/>
    </xf>
    <xf numFmtId="0" fontId="29" fillId="11" borderId="123" xfId="5" applyNumberFormat="1" applyFont="1" applyFill="1" applyBorder="1" applyAlignment="1" applyProtection="1">
      <alignment vertical="center"/>
      <protection locked="0"/>
    </xf>
    <xf numFmtId="0" fontId="29" fillId="11" borderId="271" xfId="8" applyFont="1" applyFill="1" applyBorder="1" applyAlignment="1" applyProtection="1">
      <alignment horizontal="center" vertical="center" shrinkToFit="1"/>
      <protection locked="0"/>
    </xf>
    <xf numFmtId="0" fontId="29" fillId="11" borderId="272" xfId="8" applyFont="1" applyFill="1" applyBorder="1" applyAlignment="1" applyProtection="1">
      <alignment vertical="center" shrinkToFit="1"/>
      <protection locked="0"/>
    </xf>
    <xf numFmtId="40" fontId="29" fillId="11" borderId="77" xfId="5" applyNumberFormat="1" applyFont="1" applyFill="1" applyBorder="1" applyAlignment="1" applyProtection="1">
      <alignment horizontal="right" vertical="center"/>
      <protection locked="0"/>
    </xf>
    <xf numFmtId="40" fontId="29" fillId="11" borderId="125" xfId="5" applyNumberFormat="1" applyFont="1" applyFill="1" applyBorder="1" applyAlignment="1" applyProtection="1">
      <alignment horizontal="right" vertical="center"/>
      <protection locked="0"/>
    </xf>
    <xf numFmtId="0" fontId="29" fillId="11" borderId="264" xfId="8" applyFont="1" applyFill="1" applyBorder="1" applyAlignment="1" applyProtection="1">
      <alignment horizontal="center" vertical="center" shrinkToFit="1"/>
      <protection locked="0"/>
    </xf>
    <xf numFmtId="40" fontId="29" fillId="11" borderId="266" xfId="5" applyNumberFormat="1" applyFont="1" applyFill="1" applyBorder="1" applyAlignment="1" applyProtection="1">
      <alignment horizontal="right" vertical="center"/>
      <protection locked="0"/>
    </xf>
    <xf numFmtId="40" fontId="29" fillId="11" borderId="267" xfId="5" applyNumberFormat="1" applyFont="1" applyFill="1" applyBorder="1" applyAlignment="1" applyProtection="1">
      <alignment horizontal="right" vertical="center"/>
      <protection locked="0"/>
    </xf>
    <xf numFmtId="0" fontId="29" fillId="11" borderId="178" xfId="5" applyNumberFormat="1" applyFont="1" applyFill="1" applyBorder="1" applyAlignment="1" applyProtection="1">
      <alignment vertical="center"/>
      <protection locked="0"/>
    </xf>
    <xf numFmtId="40" fontId="29" fillId="11" borderId="72" xfId="5" applyNumberFormat="1" applyFont="1" applyFill="1" applyBorder="1" applyAlignment="1" applyProtection="1">
      <alignment horizontal="right" vertical="center"/>
      <protection locked="0"/>
    </xf>
    <xf numFmtId="40" fontId="29" fillId="11" borderId="115" xfId="5" applyNumberFormat="1" applyFont="1" applyFill="1" applyBorder="1" applyAlignment="1" applyProtection="1">
      <alignment horizontal="right" vertical="center"/>
      <protection locked="0"/>
    </xf>
    <xf numFmtId="0" fontId="29" fillId="0" borderId="106" xfId="8" applyFont="1" applyBorder="1" applyAlignment="1" applyProtection="1">
      <alignment vertical="top"/>
      <protection locked="0"/>
    </xf>
    <xf numFmtId="40" fontId="29" fillId="7" borderId="51" xfId="5" applyNumberFormat="1" applyFont="1" applyFill="1" applyBorder="1" applyAlignment="1" applyProtection="1">
      <alignment vertical="top"/>
      <protection hidden="1"/>
    </xf>
    <xf numFmtId="0" fontId="29" fillId="0" borderId="50" xfId="8" applyFont="1" applyBorder="1" applyAlignment="1" applyProtection="1">
      <alignment vertical="top"/>
      <protection locked="0"/>
    </xf>
    <xf numFmtId="40" fontId="29" fillId="7" borderId="50" xfId="5" applyNumberFormat="1" applyFont="1" applyFill="1" applyBorder="1" applyAlignment="1" applyProtection="1">
      <alignment vertical="top"/>
      <protection hidden="1"/>
    </xf>
    <xf numFmtId="0" fontId="29" fillId="11" borderId="273" xfId="8" applyFont="1" applyFill="1" applyBorder="1" applyAlignment="1" applyProtection="1">
      <alignment horizontal="center" vertical="center" shrinkToFit="1"/>
      <protection locked="0"/>
    </xf>
    <xf numFmtId="0" fontId="29" fillId="11" borderId="274" xfId="8" applyFont="1" applyFill="1" applyBorder="1" applyAlignment="1" applyProtection="1">
      <alignment vertical="center" shrinkToFit="1"/>
      <protection locked="0"/>
    </xf>
    <xf numFmtId="191" fontId="29" fillId="11" borderId="71" xfId="8" applyNumberFormat="1" applyFont="1" applyFill="1" applyBorder="1" applyAlignment="1" applyProtection="1">
      <alignment horizontal="right" vertical="center"/>
      <protection locked="0"/>
    </xf>
    <xf numFmtId="191" fontId="29" fillId="11" borderId="97" xfId="5" applyNumberFormat="1" applyFont="1" applyFill="1" applyBorder="1" applyAlignment="1" applyProtection="1">
      <alignment horizontal="right" vertical="center"/>
      <protection locked="0"/>
    </xf>
    <xf numFmtId="191" fontId="29" fillId="11" borderId="76" xfId="8" applyNumberFormat="1" applyFont="1" applyFill="1" applyBorder="1" applyAlignment="1" applyProtection="1">
      <alignment horizontal="right" vertical="center"/>
      <protection locked="0"/>
    </xf>
    <xf numFmtId="191" fontId="29" fillId="11" borderId="98" xfId="8" applyNumberFormat="1" applyFont="1" applyFill="1" applyBorder="1" applyAlignment="1" applyProtection="1">
      <alignment horizontal="right" vertical="center"/>
      <protection locked="0"/>
    </xf>
    <xf numFmtId="191" fontId="29" fillId="11" borderId="77" xfId="8" applyNumberFormat="1" applyFont="1" applyFill="1" applyBorder="1" applyAlignment="1" applyProtection="1">
      <alignment horizontal="right" vertical="center"/>
      <protection locked="0"/>
    </xf>
    <xf numFmtId="191" fontId="29" fillId="11" borderId="125" xfId="8" applyNumberFormat="1" applyFont="1" applyFill="1" applyBorder="1" applyAlignment="1" applyProtection="1">
      <alignment horizontal="right" vertical="center"/>
      <protection locked="0"/>
    </xf>
    <xf numFmtId="0" fontId="3" fillId="0" borderId="118" xfId="8" applyFont="1" applyBorder="1" applyProtection="1">
      <alignment vertical="center"/>
      <protection locked="0"/>
    </xf>
    <xf numFmtId="0" fontId="3" fillId="0" borderId="82" xfId="8" applyFont="1" applyBorder="1" applyProtection="1">
      <alignment vertical="center"/>
      <protection locked="0"/>
    </xf>
    <xf numFmtId="0" fontId="3" fillId="0" borderId="70" xfId="8" applyFont="1" applyBorder="1" applyProtection="1">
      <alignment vertical="center"/>
      <protection locked="0"/>
    </xf>
    <xf numFmtId="38" fontId="29" fillId="11" borderId="171" xfId="5" applyFont="1" applyFill="1" applyBorder="1" applyAlignment="1" applyProtection="1">
      <alignment vertical="center"/>
      <protection locked="0"/>
    </xf>
    <xf numFmtId="0" fontId="29" fillId="11" borderId="171" xfId="8" applyFont="1" applyFill="1" applyBorder="1" applyAlignment="1" applyProtection="1">
      <alignment vertical="center" shrinkToFit="1"/>
      <protection locked="0"/>
    </xf>
    <xf numFmtId="38" fontId="29" fillId="11" borderId="123" xfId="5" applyFont="1" applyFill="1" applyBorder="1" applyAlignment="1" applyProtection="1">
      <alignment vertical="center"/>
      <protection locked="0"/>
    </xf>
    <xf numFmtId="0" fontId="29" fillId="11" borderId="123" xfId="8" applyFont="1" applyFill="1" applyBorder="1" applyAlignment="1" applyProtection="1">
      <alignment vertical="center" shrinkToFit="1"/>
      <protection locked="0"/>
    </xf>
    <xf numFmtId="38" fontId="29" fillId="11" borderId="124" xfId="5" applyFont="1" applyFill="1" applyBorder="1" applyAlignment="1" applyProtection="1">
      <alignment vertical="center"/>
      <protection locked="0"/>
    </xf>
    <xf numFmtId="0" fontId="29" fillId="11" borderId="124" xfId="8" applyFont="1" applyFill="1" applyBorder="1" applyAlignment="1" applyProtection="1">
      <alignment vertical="center" shrinkToFit="1"/>
      <protection locked="0"/>
    </xf>
    <xf numFmtId="181" fontId="29" fillId="11" borderId="178" xfId="5" applyNumberFormat="1" applyFont="1" applyFill="1" applyBorder="1" applyAlignment="1" applyProtection="1">
      <alignment vertical="center"/>
      <protection locked="0"/>
    </xf>
    <xf numFmtId="0" fontId="29" fillId="11" borderId="178" xfId="8" applyFont="1" applyFill="1" applyBorder="1" applyAlignment="1" applyProtection="1">
      <alignment vertical="center" shrinkToFit="1"/>
      <protection locked="0"/>
    </xf>
    <xf numFmtId="0" fontId="29" fillId="0" borderId="122" xfId="8" applyFont="1" applyBorder="1" applyProtection="1">
      <alignment vertical="center"/>
      <protection locked="0"/>
    </xf>
    <xf numFmtId="0" fontId="29" fillId="0" borderId="139" xfId="8" quotePrefix="1" applyFont="1" applyBorder="1" applyProtection="1">
      <alignment vertical="center"/>
      <protection locked="0"/>
    </xf>
    <xf numFmtId="0" fontId="29" fillId="0" borderId="148" xfId="8" applyFont="1" applyBorder="1" applyAlignment="1" applyProtection="1">
      <alignment horizontal="center" vertical="center"/>
      <protection locked="0"/>
    </xf>
    <xf numFmtId="0" fontId="29" fillId="11" borderId="275" xfId="8" applyFont="1" applyFill="1" applyBorder="1" applyAlignment="1" applyProtection="1">
      <alignment horizontal="center" vertical="center" shrinkToFit="1"/>
      <protection locked="0"/>
    </xf>
    <xf numFmtId="38" fontId="29" fillId="11" borderId="122" xfId="5" applyFont="1" applyFill="1" applyBorder="1" applyAlignment="1" applyProtection="1">
      <alignment vertical="center"/>
      <protection locked="0"/>
    </xf>
    <xf numFmtId="0" fontId="29" fillId="11" borderId="122" xfId="8" applyFont="1" applyFill="1" applyBorder="1" applyAlignment="1" applyProtection="1">
      <alignment vertical="center" shrinkToFit="1"/>
      <protection locked="0"/>
    </xf>
    <xf numFmtId="0" fontId="3" fillId="0" borderId="0" xfId="8" applyFont="1" applyProtection="1">
      <alignment vertical="center"/>
      <protection hidden="1"/>
    </xf>
    <xf numFmtId="0" fontId="3" fillId="7" borderId="106" xfId="8" applyFont="1" applyFill="1" applyBorder="1" applyProtection="1">
      <alignment vertical="center"/>
      <protection locked="0"/>
    </xf>
    <xf numFmtId="0" fontId="29" fillId="11" borderId="100" xfId="8" applyFont="1" applyFill="1" applyBorder="1" applyAlignment="1" applyProtection="1">
      <alignment horizontal="center" vertical="center" shrinkToFit="1"/>
      <protection locked="0"/>
    </xf>
    <xf numFmtId="4" fontId="29" fillId="11" borderId="71" xfId="8" applyNumberFormat="1" applyFont="1" applyFill="1" applyBorder="1" applyAlignment="1" applyProtection="1">
      <alignment horizontal="right" vertical="center"/>
      <protection locked="0"/>
    </xf>
    <xf numFmtId="4" fontId="29" fillId="11" borderId="96" xfId="8" applyNumberFormat="1" applyFont="1" applyFill="1" applyBorder="1" applyAlignment="1" applyProtection="1">
      <alignment horizontal="right" vertical="center"/>
      <protection locked="0"/>
    </xf>
    <xf numFmtId="0" fontId="29" fillId="11" borderId="122" xfId="8" applyFont="1" applyFill="1" applyBorder="1" applyAlignment="1" applyProtection="1">
      <alignment horizontal="right" vertical="center"/>
      <protection locked="0"/>
    </xf>
    <xf numFmtId="0" fontId="29" fillId="11" borderId="171" xfId="8" applyFont="1" applyFill="1" applyBorder="1" applyProtection="1">
      <alignment vertical="center"/>
      <protection locked="0"/>
    </xf>
    <xf numFmtId="0" fontId="29" fillId="11" borderId="123" xfId="8" applyFont="1" applyFill="1" applyBorder="1" applyAlignment="1" applyProtection="1">
      <alignment horizontal="right" vertical="center"/>
      <protection locked="0"/>
    </xf>
    <xf numFmtId="4" fontId="29" fillId="11" borderId="72" xfId="8" applyNumberFormat="1" applyFont="1" applyFill="1" applyBorder="1" applyAlignment="1" applyProtection="1">
      <alignment horizontal="right" vertical="center"/>
      <protection locked="0"/>
    </xf>
    <xf numFmtId="4" fontId="29" fillId="11" borderId="27" xfId="8" applyNumberFormat="1" applyFont="1" applyFill="1" applyBorder="1" applyAlignment="1" applyProtection="1">
      <alignment horizontal="right" vertical="center"/>
      <protection locked="0"/>
    </xf>
    <xf numFmtId="0" fontId="29" fillId="11" borderId="148" xfId="8" applyFont="1" applyFill="1" applyBorder="1" applyAlignment="1" applyProtection="1">
      <alignment horizontal="right" vertical="center"/>
      <protection locked="0"/>
    </xf>
    <xf numFmtId="4" fontId="29" fillId="11" borderId="77" xfId="8" applyNumberFormat="1" applyFont="1" applyFill="1" applyBorder="1" applyAlignment="1" applyProtection="1">
      <alignment horizontal="right" vertical="center"/>
      <protection locked="0"/>
    </xf>
    <xf numFmtId="4" fontId="29" fillId="11" borderId="100" xfId="8" applyNumberFormat="1" applyFont="1" applyFill="1" applyBorder="1" applyAlignment="1" applyProtection="1">
      <alignment horizontal="right" vertical="center"/>
      <protection locked="0"/>
    </xf>
    <xf numFmtId="0" fontId="29" fillId="11" borderId="124" xfId="8" applyFont="1" applyFill="1" applyBorder="1" applyAlignment="1" applyProtection="1">
      <alignment horizontal="right" vertical="center"/>
      <protection locked="0"/>
    </xf>
    <xf numFmtId="40" fontId="29" fillId="7" borderId="52" xfId="5" applyNumberFormat="1" applyFont="1" applyFill="1" applyBorder="1" applyAlignment="1" applyProtection="1">
      <alignment vertical="top"/>
      <protection hidden="1"/>
    </xf>
    <xf numFmtId="40" fontId="29" fillId="0" borderId="83" xfId="5" applyNumberFormat="1" applyFont="1" applyFill="1" applyBorder="1" applyAlignment="1" applyProtection="1">
      <alignment vertical="center"/>
      <protection hidden="1"/>
    </xf>
    <xf numFmtId="40" fontId="29" fillId="0" borderId="82" xfId="5" applyNumberFormat="1" applyFont="1" applyFill="1" applyBorder="1" applyAlignment="1" applyProtection="1">
      <alignment vertical="center"/>
      <protection hidden="1"/>
    </xf>
    <xf numFmtId="192" fontId="29" fillId="7" borderId="51" xfId="5" applyNumberFormat="1" applyFont="1" applyFill="1" applyBorder="1" applyAlignment="1" applyProtection="1">
      <alignment vertical="top"/>
      <protection hidden="1"/>
    </xf>
    <xf numFmtId="192" fontId="29" fillId="7" borderId="52" xfId="5" applyNumberFormat="1" applyFont="1" applyFill="1" applyBorder="1" applyAlignment="1" applyProtection="1">
      <alignment vertical="top"/>
      <protection hidden="1"/>
    </xf>
    <xf numFmtId="0" fontId="29" fillId="11" borderId="16" xfId="8" applyFont="1" applyFill="1" applyBorder="1" applyAlignment="1" applyProtection="1">
      <alignment horizontal="center" vertical="center"/>
      <protection locked="0"/>
    </xf>
    <xf numFmtId="0" fontId="29" fillId="11" borderId="38" xfId="8" applyFont="1" applyFill="1" applyBorder="1" applyAlignment="1" applyProtection="1">
      <alignment horizontal="center" vertical="center"/>
      <protection locked="0"/>
    </xf>
    <xf numFmtId="0" fontId="29" fillId="11" borderId="38" xfId="8" applyFont="1" applyFill="1" applyBorder="1" applyAlignment="1" applyProtection="1">
      <alignment horizontal="right" vertical="center"/>
      <protection locked="0"/>
    </xf>
    <xf numFmtId="0" fontId="29" fillId="11" borderId="29" xfId="8" applyFont="1" applyFill="1" applyBorder="1" applyAlignment="1" applyProtection="1">
      <alignment horizontal="center" vertical="center"/>
      <protection locked="0"/>
    </xf>
    <xf numFmtId="0" fontId="29" fillId="11" borderId="1" xfId="8" applyFont="1" applyFill="1" applyBorder="1" applyAlignment="1" applyProtection="1">
      <alignment horizontal="center" vertical="center"/>
      <protection locked="0"/>
    </xf>
    <xf numFmtId="0" fontId="29" fillId="11" borderId="1" xfId="8" applyFont="1" applyFill="1" applyBorder="1" applyAlignment="1" applyProtection="1">
      <alignment horizontal="right" vertical="center"/>
      <protection locked="0"/>
    </xf>
    <xf numFmtId="0" fontId="29" fillId="11" borderId="19" xfId="8" applyFont="1" applyFill="1" applyBorder="1" applyAlignment="1" applyProtection="1">
      <alignment horizontal="center" vertical="center"/>
      <protection locked="0"/>
    </xf>
    <xf numFmtId="0" fontId="29" fillId="11" borderId="27" xfId="8" applyFont="1" applyFill="1" applyBorder="1" applyAlignment="1" applyProtection="1">
      <alignment horizontal="center" vertical="center"/>
      <protection locked="0"/>
    </xf>
    <xf numFmtId="0" fontId="29" fillId="11" borderId="27" xfId="8" applyFont="1" applyFill="1" applyBorder="1" applyAlignment="1" applyProtection="1">
      <alignment horizontal="right" vertical="center"/>
      <protection locked="0"/>
    </xf>
    <xf numFmtId="0" fontId="29" fillId="11" borderId="71" xfId="8" applyFont="1" applyFill="1" applyBorder="1" applyAlignment="1" applyProtection="1">
      <alignment horizontal="center" vertical="center" shrinkToFit="1"/>
      <protection locked="0"/>
    </xf>
    <xf numFmtId="0" fontId="29" fillId="11" borderId="16" xfId="8" applyFont="1" applyFill="1" applyBorder="1" applyAlignment="1" applyProtection="1">
      <alignment horizontal="center" vertical="center" shrinkToFit="1"/>
      <protection locked="0"/>
    </xf>
    <xf numFmtId="0" fontId="29" fillId="11" borderId="38" xfId="8" applyFont="1" applyFill="1" applyBorder="1" applyAlignment="1" applyProtection="1">
      <alignment vertical="center" shrinkToFit="1"/>
      <protection locked="0"/>
    </xf>
    <xf numFmtId="0" fontId="29" fillId="11" borderId="38" xfId="8" applyFont="1" applyFill="1" applyBorder="1" applyAlignment="1" applyProtection="1">
      <alignment horizontal="center" vertical="center" shrinkToFit="1"/>
      <protection locked="0"/>
    </xf>
    <xf numFmtId="0" fontId="29" fillId="11" borderId="76" xfId="8" applyFont="1" applyFill="1" applyBorder="1" applyAlignment="1" applyProtection="1">
      <alignment horizontal="center" vertical="center" shrinkToFit="1"/>
      <protection locked="0"/>
    </xf>
    <xf numFmtId="0" fontId="29" fillId="11" borderId="29" xfId="8" applyFont="1" applyFill="1" applyBorder="1" applyAlignment="1" applyProtection="1">
      <alignment horizontal="center" vertical="center" shrinkToFit="1"/>
      <protection locked="0"/>
    </xf>
    <xf numFmtId="0" fontId="29" fillId="11" borderId="1" xfId="8" applyFont="1" applyFill="1" applyBorder="1" applyAlignment="1" applyProtection="1">
      <alignment vertical="center" shrinkToFit="1"/>
      <protection locked="0"/>
    </xf>
    <xf numFmtId="192" fontId="29" fillId="11" borderId="1" xfId="8" applyNumberFormat="1" applyFont="1" applyFill="1" applyBorder="1" applyAlignment="1" applyProtection="1">
      <alignment horizontal="right" vertical="center"/>
      <protection locked="0"/>
    </xf>
    <xf numFmtId="0" fontId="29" fillId="11" borderId="1" xfId="8" applyFont="1" applyFill="1" applyBorder="1" applyAlignment="1" applyProtection="1">
      <alignment horizontal="center" vertical="center" shrinkToFit="1"/>
      <protection locked="0"/>
    </xf>
    <xf numFmtId="0" fontId="29" fillId="11" borderId="72" xfId="8" applyFont="1" applyFill="1" applyBorder="1" applyAlignment="1" applyProtection="1">
      <alignment horizontal="center" vertical="center" shrinkToFit="1"/>
      <protection locked="0"/>
    </xf>
    <xf numFmtId="0" fontId="29" fillId="11" borderId="19" xfId="8" applyFont="1" applyFill="1" applyBorder="1" applyAlignment="1" applyProtection="1">
      <alignment horizontal="center" vertical="center" shrinkToFit="1"/>
      <protection locked="0"/>
    </xf>
    <xf numFmtId="0" fontId="29" fillId="11" borderId="27" xfId="8" applyFont="1" applyFill="1" applyBorder="1" applyAlignment="1" applyProtection="1">
      <alignment vertical="center" shrinkToFit="1"/>
      <protection locked="0"/>
    </xf>
    <xf numFmtId="192" fontId="29" fillId="11" borderId="27" xfId="8" applyNumberFormat="1" applyFont="1" applyFill="1" applyBorder="1" applyAlignment="1" applyProtection="1">
      <alignment horizontal="right" vertical="center"/>
      <protection locked="0"/>
    </xf>
    <xf numFmtId="0" fontId="29" fillId="11" borderId="27" xfId="8" applyFont="1" applyFill="1" applyBorder="1" applyAlignment="1" applyProtection="1">
      <alignment horizontal="center" vertical="center" shrinkToFit="1"/>
      <protection locked="0"/>
    </xf>
    <xf numFmtId="0" fontId="29" fillId="11" borderId="148" xfId="8" applyFont="1" applyFill="1" applyBorder="1" applyAlignment="1" applyProtection="1">
      <alignment vertical="center" shrinkToFit="1"/>
      <protection locked="0"/>
    </xf>
    <xf numFmtId="0" fontId="28" fillId="0" borderId="17" xfId="7" applyFont="1" applyBorder="1" applyAlignment="1">
      <alignment horizontal="center" vertical="center"/>
    </xf>
    <xf numFmtId="0" fontId="18" fillId="0" borderId="0" xfId="8" applyFont="1">
      <alignment vertical="center"/>
    </xf>
    <xf numFmtId="0" fontId="20" fillId="0" borderId="0" xfId="11" applyFont="1" applyAlignment="1">
      <alignment vertical="center" textRotation="255"/>
    </xf>
    <xf numFmtId="0" fontId="17" fillId="0" borderId="0" xfId="11" applyFont="1" applyAlignment="1">
      <alignment horizontal="center" vertical="center" wrapText="1"/>
    </xf>
    <xf numFmtId="0" fontId="20" fillId="0" borderId="0" xfId="11" applyFont="1" applyAlignment="1">
      <alignment horizontal="right" vertical="center"/>
    </xf>
    <xf numFmtId="0" fontId="20" fillId="0" borderId="0" xfId="11" applyFont="1" applyAlignment="1">
      <alignment horizontal="left" vertical="center"/>
    </xf>
    <xf numFmtId="0" fontId="22" fillId="0" borderId="0" xfId="11" applyFont="1" applyAlignment="1">
      <alignment vertical="center"/>
    </xf>
    <xf numFmtId="0" fontId="17" fillId="0" borderId="0" xfId="11" applyFont="1" applyAlignment="1">
      <alignment vertical="center"/>
    </xf>
    <xf numFmtId="0" fontId="17" fillId="0" borderId="0" xfId="11" applyFont="1" applyAlignment="1">
      <alignment horizontal="right" vertical="center"/>
    </xf>
    <xf numFmtId="0" fontId="20" fillId="0" borderId="0" xfId="11" applyFont="1" applyAlignment="1">
      <alignment vertical="center"/>
    </xf>
    <xf numFmtId="0" fontId="22" fillId="0" borderId="0" xfId="11" applyFont="1" applyAlignment="1">
      <alignment horizontal="right" vertical="center"/>
    </xf>
    <xf numFmtId="0" fontId="23" fillId="0" borderId="0" xfId="11" applyFont="1" applyAlignment="1">
      <alignment vertical="center"/>
    </xf>
    <xf numFmtId="0" fontId="22" fillId="0" borderId="0" xfId="11" applyFont="1" applyAlignment="1">
      <alignment horizontal="center" vertical="center"/>
    </xf>
    <xf numFmtId="0" fontId="23" fillId="0" borderId="0" xfId="11" applyFont="1" applyAlignment="1">
      <alignment horizontal="center" vertical="center"/>
    </xf>
    <xf numFmtId="0" fontId="17" fillId="0" borderId="0" xfId="11" applyFont="1" applyAlignment="1">
      <alignment vertical="center" wrapText="1"/>
    </xf>
    <xf numFmtId="0" fontId="21" fillId="0" borderId="0" xfId="11" applyFont="1" applyAlignment="1">
      <alignment horizontal="right" vertical="center"/>
    </xf>
    <xf numFmtId="0" fontId="5" fillId="2" borderId="0" xfId="13" applyFont="1" applyFill="1" applyAlignment="1">
      <alignment horizontal="right" vertical="center"/>
    </xf>
    <xf numFmtId="0" fontId="5" fillId="0" borderId="0" xfId="8" applyFont="1" applyAlignment="1">
      <alignment horizontal="right" vertical="center"/>
    </xf>
    <xf numFmtId="0" fontId="18" fillId="0" borderId="0" xfId="8" applyFont="1" applyAlignment="1">
      <alignment horizontal="right" vertical="center"/>
    </xf>
    <xf numFmtId="0" fontId="13" fillId="0" borderId="0" xfId="8" applyFont="1" applyAlignment="1">
      <alignment vertical="top"/>
    </xf>
    <xf numFmtId="181" fontId="20" fillId="5" borderId="20" xfId="11" applyNumberFormat="1" applyFont="1" applyFill="1" applyBorder="1" applyAlignment="1">
      <alignment horizontal="right" vertical="center"/>
    </xf>
    <xf numFmtId="181" fontId="20" fillId="5" borderId="278" xfId="11" applyNumberFormat="1" applyFont="1" applyFill="1" applyBorder="1" applyAlignment="1">
      <alignment horizontal="left" vertical="center"/>
    </xf>
    <xf numFmtId="0" fontId="57" fillId="0" borderId="0" xfId="8" applyFont="1" applyAlignment="1">
      <alignment vertical="center" wrapText="1"/>
    </xf>
    <xf numFmtId="0" fontId="5" fillId="2" borderId="0" xfId="13" applyFont="1" applyFill="1" applyAlignment="1">
      <alignment vertical="center"/>
    </xf>
    <xf numFmtId="0" fontId="50" fillId="0" borderId="96" xfId="7" applyFont="1" applyBorder="1" applyAlignment="1" applyProtection="1">
      <alignment horizontal="center" vertical="center" wrapText="1"/>
      <protection locked="0"/>
    </xf>
    <xf numFmtId="189" fontId="28" fillId="0" borderId="0" xfId="4" applyNumberFormat="1" applyFont="1" applyFill="1" applyBorder="1" applyAlignment="1" applyProtection="1">
      <alignment vertical="center"/>
      <protection hidden="1"/>
    </xf>
    <xf numFmtId="38" fontId="28" fillId="0" borderId="83" xfId="5" applyFont="1" applyFill="1" applyBorder="1" applyAlignment="1">
      <alignment horizontal="center" vertical="center" shrinkToFit="1"/>
    </xf>
    <xf numFmtId="0" fontId="28" fillId="0" borderId="279" xfId="7" applyFont="1" applyBorder="1" applyAlignment="1">
      <alignment horizontal="center" vertical="center"/>
    </xf>
    <xf numFmtId="0" fontId="28" fillId="0" borderId="268" xfId="7" applyFont="1" applyBorder="1">
      <alignment vertical="center"/>
    </xf>
    <xf numFmtId="0" fontId="28" fillId="0" borderId="108" xfId="7" applyFont="1" applyBorder="1" applyAlignment="1">
      <alignment horizontal="center" vertical="center"/>
    </xf>
    <xf numFmtId="0" fontId="28" fillId="0" borderId="109" xfId="7" applyFont="1" applyBorder="1" applyAlignment="1">
      <alignment horizontal="center" vertical="center"/>
    </xf>
    <xf numFmtId="0" fontId="28" fillId="0" borderId="16" xfId="7" applyFont="1" applyBorder="1" applyAlignment="1">
      <alignment horizontal="center" vertical="center"/>
    </xf>
    <xf numFmtId="0" fontId="28" fillId="0" borderId="27" xfId="7" applyFont="1" applyBorder="1" applyAlignment="1">
      <alignment horizontal="center" vertical="center" wrapText="1"/>
    </xf>
    <xf numFmtId="0" fontId="28" fillId="0" borderId="115" xfId="7" applyFont="1" applyBorder="1" applyAlignment="1">
      <alignment horizontal="center" vertical="center"/>
    </xf>
    <xf numFmtId="0" fontId="28" fillId="0" borderId="218" xfId="7" applyFont="1" applyBorder="1" applyAlignment="1">
      <alignment horizontal="center" vertical="center"/>
    </xf>
    <xf numFmtId="0" fontId="28" fillId="0" borderId="50" xfId="7" applyFont="1" applyBorder="1" applyAlignment="1">
      <alignment horizontal="center" vertical="center"/>
    </xf>
    <xf numFmtId="0" fontId="28" fillId="0" borderId="280" xfId="7" applyFont="1" applyBorder="1" applyAlignment="1">
      <alignment horizontal="center" vertical="center"/>
    </xf>
    <xf numFmtId="0" fontId="28" fillId="0" borderId="50" xfId="7" applyFont="1" applyBorder="1" applyAlignment="1">
      <alignment horizontal="right" vertical="center"/>
    </xf>
    <xf numFmtId="0" fontId="28" fillId="0" borderId="50" xfId="7" applyFont="1" applyBorder="1">
      <alignment vertical="center"/>
    </xf>
    <xf numFmtId="188" fontId="28" fillId="0" borderId="0" xfId="7" applyNumberFormat="1" applyFont="1" applyBorder="1" applyProtection="1">
      <alignment vertical="center"/>
      <protection hidden="1"/>
    </xf>
    <xf numFmtId="0" fontId="45" fillId="0" borderId="70" xfId="7" applyFont="1" applyBorder="1" applyAlignment="1" applyProtection="1">
      <alignment horizontal="center" vertical="center" wrapText="1"/>
      <protection locked="0"/>
    </xf>
    <xf numFmtId="0" fontId="45" fillId="0" borderId="139" xfId="7" applyFont="1" applyBorder="1" applyAlignment="1" applyProtection="1">
      <alignment horizontal="center" vertical="center" wrapText="1"/>
      <protection locked="0"/>
    </xf>
    <xf numFmtId="0" fontId="3" fillId="0" borderId="33" xfId="7" applyBorder="1" applyAlignment="1" applyProtection="1">
      <alignment horizontal="center" vertical="center"/>
      <protection locked="0"/>
    </xf>
    <xf numFmtId="193" fontId="4" fillId="0" borderId="29" xfId="1" applyNumberFormat="1" applyFont="1" applyBorder="1" applyAlignment="1">
      <alignment horizontal="left" vertical="center" wrapText="1"/>
    </xf>
    <xf numFmtId="0" fontId="57" fillId="0" borderId="0" xfId="8" applyFont="1" applyAlignment="1">
      <alignment horizontal="right" vertical="center" wrapText="1"/>
    </xf>
    <xf numFmtId="0" fontId="60" fillId="0" borderId="0" xfId="8" applyFont="1" applyAlignment="1">
      <alignment horizontal="left" vertical="center"/>
    </xf>
    <xf numFmtId="0" fontId="66" fillId="0" borderId="0" xfId="8" applyFont="1">
      <alignment vertical="center"/>
    </xf>
    <xf numFmtId="0" fontId="77" fillId="0" borderId="0" xfId="8" applyFont="1" applyAlignment="1">
      <alignment horizontal="center" vertical="center" wrapText="1"/>
    </xf>
    <xf numFmtId="0" fontId="60" fillId="0" borderId="0" xfId="8" applyFont="1" applyAlignment="1">
      <alignment horizontal="right" vertical="center" wrapText="1"/>
    </xf>
    <xf numFmtId="0" fontId="78" fillId="0" borderId="139" xfId="8" applyFont="1" applyBorder="1" applyAlignment="1">
      <alignment horizontal="center" vertical="center" wrapText="1"/>
    </xf>
    <xf numFmtId="0" fontId="65" fillId="0" borderId="0" xfId="8" applyFont="1" applyAlignment="1">
      <alignment horizontal="left" vertical="center"/>
    </xf>
    <xf numFmtId="0" fontId="65" fillId="0" borderId="0" xfId="8" applyFont="1" applyAlignment="1">
      <alignment horizontal="left" vertical="center" indent="2"/>
    </xf>
    <xf numFmtId="0" fontId="54" fillId="0" borderId="0" xfId="8" applyFont="1">
      <alignment vertical="center"/>
    </xf>
    <xf numFmtId="0" fontId="56" fillId="13" borderId="1" xfId="0" applyFont="1" applyFill="1" applyBorder="1" applyAlignment="1">
      <alignment horizontal="center" vertical="center" wrapText="1"/>
    </xf>
    <xf numFmtId="0" fontId="56" fillId="13" borderId="1" xfId="0" applyFont="1" applyFill="1" applyBorder="1" applyAlignment="1">
      <alignment vertical="center" shrinkToFit="1"/>
    </xf>
    <xf numFmtId="0" fontId="56" fillId="13" borderId="17" xfId="0" applyFont="1" applyFill="1" applyBorder="1">
      <alignment vertical="center"/>
    </xf>
    <xf numFmtId="0" fontId="56" fillId="13" borderId="33" xfId="0" applyFont="1" applyFill="1" applyBorder="1">
      <alignment vertical="center"/>
    </xf>
    <xf numFmtId="0" fontId="56" fillId="13" borderId="16" xfId="0" applyFont="1" applyFill="1" applyBorder="1">
      <alignment vertical="center"/>
    </xf>
    <xf numFmtId="0" fontId="29" fillId="0" borderId="119" xfId="7" applyFont="1" applyBorder="1" applyAlignment="1" applyProtection="1">
      <alignment horizontal="center" vertical="center" wrapText="1"/>
      <protection locked="0"/>
    </xf>
    <xf numFmtId="0" fontId="38" fillId="0" borderId="0" xfId="7" applyFont="1" applyBorder="1">
      <alignment vertical="center"/>
    </xf>
    <xf numFmtId="0" fontId="38" fillId="0" borderId="0" xfId="7" applyFont="1" applyBorder="1" applyAlignment="1">
      <alignment vertical="top"/>
    </xf>
    <xf numFmtId="0" fontId="28" fillId="0" borderId="0" xfId="7" applyFont="1" applyBorder="1" applyAlignment="1">
      <alignment vertical="top"/>
    </xf>
    <xf numFmtId="0" fontId="32" fillId="0" borderId="7" xfId="7" applyFont="1" applyBorder="1">
      <alignment vertical="center"/>
    </xf>
    <xf numFmtId="0" fontId="27" fillId="0" borderId="17" xfId="7" applyFont="1" applyBorder="1">
      <alignment vertical="center"/>
    </xf>
    <xf numFmtId="0" fontId="27" fillId="0" borderId="18" xfId="7" applyFont="1" applyBorder="1">
      <alignment vertical="center"/>
    </xf>
    <xf numFmtId="0" fontId="27" fillId="0" borderId="18" xfId="7" applyFont="1" applyBorder="1" applyAlignment="1">
      <alignment horizontal="left" vertical="center"/>
    </xf>
    <xf numFmtId="0" fontId="36" fillId="0" borderId="19" xfId="7" applyFont="1" applyBorder="1" applyAlignment="1">
      <alignment horizontal="right" vertical="center"/>
    </xf>
    <xf numFmtId="0" fontId="29" fillId="0" borderId="7" xfId="7" applyFont="1" applyBorder="1" applyAlignment="1">
      <alignment horizontal="center" vertical="center"/>
    </xf>
    <xf numFmtId="0" fontId="29" fillId="0" borderId="6" xfId="7" applyFont="1" applyBorder="1" applyAlignment="1">
      <alignment horizontal="left" vertical="center"/>
    </xf>
    <xf numFmtId="0" fontId="27" fillId="0" borderId="6" xfId="7" applyFont="1" applyBorder="1">
      <alignment vertical="center"/>
    </xf>
    <xf numFmtId="0" fontId="28" fillId="0" borderId="33" xfId="7" applyFont="1" applyBorder="1" applyAlignment="1">
      <alignment horizontal="center" vertical="center"/>
    </xf>
    <xf numFmtId="0" fontId="27" fillId="0" borderId="15" xfId="7" applyFont="1" applyBorder="1">
      <alignment vertical="center"/>
    </xf>
    <xf numFmtId="0" fontId="3" fillId="0" borderId="33" xfId="7" applyBorder="1" applyAlignment="1">
      <alignment vertical="top"/>
    </xf>
    <xf numFmtId="0" fontId="32" fillId="0" borderId="33" xfId="7" applyFont="1" applyBorder="1" applyAlignment="1">
      <alignment vertical="top"/>
    </xf>
    <xf numFmtId="0" fontId="32" fillId="0" borderId="33" xfId="7" applyFont="1" applyBorder="1">
      <alignment vertical="center"/>
    </xf>
    <xf numFmtId="38" fontId="32" fillId="0" borderId="33" xfId="4" applyFont="1" applyFill="1" applyBorder="1" applyAlignment="1">
      <alignment horizontal="right" vertical="center"/>
    </xf>
    <xf numFmtId="38" fontId="32" fillId="0" borderId="16" xfId="4" applyFont="1" applyFill="1" applyBorder="1" applyAlignment="1">
      <alignment horizontal="right" vertical="center"/>
    </xf>
    <xf numFmtId="0" fontId="86" fillId="0" borderId="50" xfId="8" applyFont="1" applyBorder="1" applyAlignment="1" applyProtection="1">
      <alignment horizontal="center" vertical="center"/>
      <protection locked="0"/>
    </xf>
    <xf numFmtId="0" fontId="85" fillId="0" borderId="50" xfId="8" applyFont="1" applyBorder="1" applyAlignment="1" applyProtection="1">
      <alignment horizontal="left" vertical="center"/>
      <protection locked="0"/>
    </xf>
    <xf numFmtId="0" fontId="85" fillId="0" borderId="50" xfId="8" applyFont="1" applyBorder="1" applyProtection="1">
      <alignment vertical="center"/>
      <protection locked="0"/>
    </xf>
    <xf numFmtId="0" fontId="64" fillId="7" borderId="38" xfId="8" applyFont="1" applyFill="1" applyBorder="1" applyAlignment="1">
      <alignment horizontal="center" vertical="center"/>
    </xf>
    <xf numFmtId="0" fontId="66" fillId="0" borderId="0" xfId="8" applyFont="1" applyAlignment="1">
      <alignment horizontal="left" vertical="center" indent="1" shrinkToFit="1"/>
    </xf>
    <xf numFmtId="0" fontId="64" fillId="0" borderId="0" xfId="8" applyFont="1" applyAlignment="1">
      <alignment horizontal="center" vertical="center"/>
    </xf>
    <xf numFmtId="0" fontId="15" fillId="0" borderId="0" xfId="8" applyFont="1">
      <alignment vertical="center"/>
    </xf>
    <xf numFmtId="0" fontId="3" fillId="0" borderId="0" xfId="8" applyFont="1" applyAlignment="1" applyProtection="1">
      <alignment horizontal="center" vertical="center"/>
      <protection locked="0"/>
    </xf>
    <xf numFmtId="0" fontId="29" fillId="0" borderId="118" xfId="8" applyFont="1" applyBorder="1" applyAlignment="1" applyProtection="1">
      <alignment horizontal="center" vertical="center"/>
      <protection locked="0"/>
    </xf>
    <xf numFmtId="0" fontId="29" fillId="0" borderId="70" xfId="8" applyFont="1" applyBorder="1" applyAlignment="1" applyProtection="1">
      <alignment horizontal="center" vertical="center"/>
      <protection locked="0"/>
    </xf>
    <xf numFmtId="0" fontId="29" fillId="0" borderId="88" xfId="8" applyFont="1" applyBorder="1" applyAlignment="1" applyProtection="1">
      <alignment horizontal="center" vertical="center"/>
      <protection locked="0"/>
    </xf>
    <xf numFmtId="0" fontId="29" fillId="0" borderId="28" xfId="8" applyFont="1" applyBorder="1" applyAlignment="1" applyProtection="1">
      <alignment horizontal="center" vertical="center"/>
      <protection locked="0"/>
    </xf>
    <xf numFmtId="0" fontId="29" fillId="11" borderId="28" xfId="8" applyFont="1" applyFill="1" applyBorder="1" applyAlignment="1" applyProtection="1">
      <alignment horizontal="center" vertical="center"/>
      <protection locked="0"/>
    </xf>
    <xf numFmtId="0" fontId="29" fillId="0" borderId="268" xfId="8" applyFont="1" applyBorder="1" applyAlignment="1" applyProtection="1">
      <alignment horizontal="center" vertical="center"/>
      <protection locked="0"/>
    </xf>
    <xf numFmtId="0" fontId="29" fillId="0" borderId="119" xfId="8" applyFont="1" applyBorder="1" applyAlignment="1" applyProtection="1">
      <alignment horizontal="center" vertical="center"/>
      <protection locked="0"/>
    </xf>
    <xf numFmtId="0" fontId="29" fillId="0" borderId="139" xfId="8" applyFont="1" applyBorder="1" applyAlignment="1" applyProtection="1">
      <alignment horizontal="center" vertical="center"/>
      <protection locked="0"/>
    </xf>
    <xf numFmtId="0" fontId="85" fillId="0" borderId="0" xfId="8" applyFont="1" applyAlignment="1" applyProtection="1">
      <alignment horizontal="left" vertical="center"/>
      <protection locked="0"/>
    </xf>
    <xf numFmtId="0" fontId="73" fillId="0" borderId="0" xfId="8" applyFont="1" applyAlignment="1" applyProtection="1">
      <alignment horizontal="center" vertical="center"/>
      <protection locked="0"/>
    </xf>
    <xf numFmtId="190" fontId="3" fillId="0" borderId="86" xfId="8" applyNumberFormat="1" applyFont="1" applyBorder="1" applyProtection="1">
      <alignment vertical="center"/>
      <protection locked="0"/>
    </xf>
    <xf numFmtId="0" fontId="3" fillId="0" borderId="0" xfId="8" applyFont="1" applyAlignment="1" applyProtection="1">
      <alignment horizontal="right" vertical="center"/>
      <protection locked="0"/>
    </xf>
    <xf numFmtId="9" fontId="3" fillId="7" borderId="0" xfId="8" applyNumberFormat="1" applyFont="1" applyFill="1" applyAlignment="1" applyProtection="1">
      <alignment horizontal="right" vertical="center"/>
      <protection hidden="1"/>
    </xf>
    <xf numFmtId="0" fontId="29" fillId="0" borderId="15" xfId="8" applyFont="1" applyBorder="1" applyAlignment="1" applyProtection="1">
      <alignment vertical="top"/>
      <protection locked="0"/>
    </xf>
    <xf numFmtId="0" fontId="29" fillId="0" borderId="6" xfId="8" applyFont="1" applyBorder="1" applyAlignment="1" applyProtection="1">
      <alignment horizontal="left" vertical="top"/>
      <protection locked="0"/>
    </xf>
    <xf numFmtId="0" fontId="29" fillId="0" borderId="15" xfId="8" applyFont="1" applyBorder="1" applyAlignment="1" applyProtection="1">
      <alignment horizontal="left" vertical="top"/>
      <protection locked="0"/>
    </xf>
    <xf numFmtId="0" fontId="29" fillId="0" borderId="15" xfId="8" applyFont="1" applyBorder="1" applyAlignment="1" applyProtection="1">
      <alignment horizontal="left" vertical="top" wrapText="1" shrinkToFit="1"/>
      <protection locked="0"/>
    </xf>
    <xf numFmtId="0" fontId="29" fillId="0" borderId="17" xfId="8" applyFont="1" applyBorder="1" applyProtection="1">
      <alignment vertical="center"/>
      <protection locked="0"/>
    </xf>
    <xf numFmtId="0" fontId="29" fillId="0" borderId="82" xfId="8" applyFont="1" applyBorder="1" applyProtection="1">
      <alignment vertical="center"/>
      <protection locked="0"/>
    </xf>
    <xf numFmtId="0" fontId="3" fillId="0" borderId="0" xfId="8" applyFont="1" applyAlignment="1" applyProtection="1">
      <alignment vertical="center" wrapText="1"/>
      <protection locked="0"/>
    </xf>
    <xf numFmtId="0" fontId="49" fillId="0" borderId="0" xfId="8" applyFont="1" applyAlignment="1" applyProtection="1">
      <alignment horizontal="left" vertical="center"/>
      <protection locked="0"/>
    </xf>
    <xf numFmtId="190" fontId="29" fillId="11" borderId="171" xfId="8" applyNumberFormat="1" applyFont="1" applyFill="1" applyBorder="1" applyProtection="1">
      <alignment vertical="center"/>
      <protection locked="0"/>
    </xf>
    <xf numFmtId="190" fontId="29" fillId="11" borderId="123" xfId="8" applyNumberFormat="1" applyFont="1" applyFill="1" applyBorder="1" applyProtection="1">
      <alignment vertical="center"/>
      <protection locked="0"/>
    </xf>
    <xf numFmtId="0" fontId="29" fillId="7" borderId="82" xfId="8" applyFont="1" applyFill="1" applyBorder="1" applyProtection="1">
      <alignment vertical="center"/>
      <protection locked="0"/>
    </xf>
    <xf numFmtId="181" fontId="29" fillId="11" borderId="123" xfId="8" applyNumberFormat="1" applyFont="1" applyFill="1" applyBorder="1" applyProtection="1">
      <alignment vertical="center"/>
      <protection locked="0"/>
    </xf>
    <xf numFmtId="0" fontId="29" fillId="0" borderId="239" xfId="8" applyFont="1" applyBorder="1" applyProtection="1">
      <alignment vertical="center"/>
      <protection locked="0"/>
    </xf>
    <xf numFmtId="0" fontId="29" fillId="0" borderId="105" xfId="8" applyFont="1" applyBorder="1" applyProtection="1">
      <alignment vertical="center"/>
      <protection locked="0"/>
    </xf>
    <xf numFmtId="0" fontId="3" fillId="0" borderId="0" xfId="8" applyFont="1" applyAlignment="1" applyProtection="1">
      <alignment horizontal="center" vertical="center" shrinkToFit="1"/>
      <protection locked="0"/>
    </xf>
    <xf numFmtId="0" fontId="3" fillId="0" borderId="0" xfId="8" applyFont="1" applyAlignment="1" applyProtection="1">
      <alignment horizontal="right" vertical="center" shrinkToFit="1"/>
      <protection locked="0"/>
    </xf>
    <xf numFmtId="0" fontId="87" fillId="0" borderId="0" xfId="8" applyFont="1" applyAlignment="1" applyProtection="1">
      <alignment vertical="center" shrinkToFit="1"/>
      <protection locked="0"/>
    </xf>
    <xf numFmtId="0" fontId="29" fillId="11" borderId="38" xfId="8" applyFont="1" applyFill="1" applyBorder="1" applyProtection="1">
      <alignment vertical="center"/>
      <protection locked="0"/>
    </xf>
    <xf numFmtId="0" fontId="29" fillId="11" borderId="1" xfId="8" applyFont="1" applyFill="1" applyBorder="1" applyProtection="1">
      <alignment vertical="center"/>
      <protection locked="0"/>
    </xf>
    <xf numFmtId="0" fontId="29" fillId="11" borderId="27" xfId="8" applyFont="1" applyFill="1" applyBorder="1" applyProtection="1">
      <alignment vertical="center"/>
      <protection locked="0"/>
    </xf>
    <xf numFmtId="0" fontId="29" fillId="11" borderId="88" xfId="8" applyFont="1" applyFill="1" applyBorder="1" applyProtection="1">
      <alignment vertical="center"/>
      <protection locked="0"/>
    </xf>
    <xf numFmtId="0" fontId="29" fillId="11" borderId="37" xfId="8" applyFont="1" applyFill="1" applyBorder="1" applyProtection="1">
      <alignment vertical="center"/>
      <protection locked="0"/>
    </xf>
    <xf numFmtId="0" fontId="29" fillId="11" borderId="89" xfId="8" applyFont="1" applyFill="1" applyBorder="1" applyProtection="1">
      <alignment vertical="center"/>
      <protection locked="0"/>
    </xf>
    <xf numFmtId="0" fontId="29" fillId="0" borderId="0" xfId="8" applyFont="1" applyAlignment="1" applyProtection="1">
      <alignment horizontal="right" vertical="center"/>
      <protection locked="0"/>
    </xf>
    <xf numFmtId="183" fontId="29" fillId="0" borderId="0" xfId="8" applyNumberFormat="1" applyFont="1" applyAlignment="1" applyProtection="1">
      <alignment horizontal="right" vertical="center"/>
      <protection locked="0"/>
    </xf>
    <xf numFmtId="0" fontId="29" fillId="0" borderId="87" xfId="8" applyFont="1" applyBorder="1" applyProtection="1">
      <alignment vertical="center"/>
      <protection locked="0"/>
    </xf>
    <xf numFmtId="0" fontId="29" fillId="11" borderId="15" xfId="8" applyFont="1" applyFill="1" applyBorder="1" applyAlignment="1" applyProtection="1">
      <alignment horizontal="right" vertical="center" shrinkToFit="1"/>
      <protection locked="0"/>
    </xf>
    <xf numFmtId="0" fontId="29" fillId="11" borderId="28" xfId="8" applyFont="1" applyFill="1" applyBorder="1" applyAlignment="1" applyProtection="1">
      <alignment horizontal="right" vertical="center" shrinkToFit="1"/>
      <protection locked="0"/>
    </xf>
    <xf numFmtId="0" fontId="29" fillId="11" borderId="17" xfId="8" applyFont="1" applyFill="1" applyBorder="1" applyAlignment="1" applyProtection="1">
      <alignment horizontal="right" vertical="center" shrinkToFit="1"/>
      <protection locked="0"/>
    </xf>
    <xf numFmtId="4" fontId="29" fillId="3" borderId="221" xfId="8" applyNumberFormat="1" applyFont="1" applyFill="1" applyBorder="1" applyAlignment="1" applyProtection="1">
      <alignment horizontal="right" vertical="center"/>
      <protection locked="0"/>
    </xf>
    <xf numFmtId="4" fontId="29" fillId="3" borderId="38" xfId="8" applyNumberFormat="1" applyFont="1" applyFill="1" applyBorder="1" applyAlignment="1" applyProtection="1">
      <alignment horizontal="right" vertical="center"/>
      <protection locked="0"/>
    </xf>
    <xf numFmtId="4" fontId="29" fillId="3" borderId="170" xfId="8" applyNumberFormat="1" applyFont="1" applyFill="1" applyBorder="1" applyAlignment="1" applyProtection="1">
      <alignment horizontal="right" vertical="center"/>
      <protection locked="0"/>
    </xf>
    <xf numFmtId="0" fontId="29" fillId="3" borderId="71" xfId="8" applyFont="1" applyFill="1" applyBorder="1" applyAlignment="1" applyProtection="1">
      <alignment horizontal="right" vertical="center"/>
      <protection locked="0"/>
    </xf>
    <xf numFmtId="0" fontId="29" fillId="3" borderId="33" xfId="8" applyFont="1" applyFill="1" applyBorder="1" applyAlignment="1" applyProtection="1">
      <alignment horizontal="right" vertical="center"/>
      <protection locked="0"/>
    </xf>
    <xf numFmtId="4" fontId="29" fillId="3" borderId="76" xfId="8" applyNumberFormat="1" applyFont="1" applyFill="1" applyBorder="1" applyAlignment="1" applyProtection="1">
      <alignment horizontal="right" vertical="center"/>
      <protection locked="0"/>
    </xf>
    <xf numFmtId="4" fontId="29" fillId="3" borderId="1" xfId="8" applyNumberFormat="1" applyFont="1" applyFill="1" applyBorder="1" applyAlignment="1" applyProtection="1">
      <alignment horizontal="right" vertical="center"/>
      <protection locked="0"/>
    </xf>
    <xf numFmtId="4" fontId="29" fillId="3" borderId="98" xfId="8" applyNumberFormat="1" applyFont="1" applyFill="1" applyBorder="1" applyAlignment="1" applyProtection="1">
      <alignment horizontal="right" vertical="center"/>
      <protection locked="0"/>
    </xf>
    <xf numFmtId="0" fontId="29" fillId="3" borderId="76" xfId="8" applyFont="1" applyFill="1" applyBorder="1" applyAlignment="1" applyProtection="1">
      <alignment horizontal="right" vertical="center"/>
      <protection locked="0"/>
    </xf>
    <xf numFmtId="0" fontId="29" fillId="3" borderId="37" xfId="8" applyFont="1" applyFill="1" applyBorder="1" applyAlignment="1" applyProtection="1">
      <alignment horizontal="right" vertical="center"/>
      <protection locked="0"/>
    </xf>
    <xf numFmtId="4" fontId="29" fillId="3" borderId="266" xfId="8" applyNumberFormat="1" applyFont="1" applyFill="1" applyBorder="1" applyAlignment="1" applyProtection="1">
      <alignment horizontal="right" vertical="center"/>
      <protection locked="0"/>
    </xf>
    <xf numFmtId="4" fontId="29" fillId="3" borderId="242" xfId="8" applyNumberFormat="1" applyFont="1" applyFill="1" applyBorder="1" applyAlignment="1" applyProtection="1">
      <alignment horizontal="right" vertical="center"/>
      <protection locked="0"/>
    </xf>
    <xf numFmtId="4" fontId="29" fillId="3" borderId="267" xfId="8" applyNumberFormat="1" applyFont="1" applyFill="1" applyBorder="1" applyAlignment="1" applyProtection="1">
      <alignment horizontal="right" vertical="center"/>
      <protection locked="0"/>
    </xf>
    <xf numFmtId="0" fontId="29" fillId="3" borderId="266" xfId="8" applyFont="1" applyFill="1" applyBorder="1" applyAlignment="1" applyProtection="1">
      <alignment horizontal="right" vertical="center"/>
      <protection locked="0"/>
    </xf>
    <xf numFmtId="0" fontId="29" fillId="3" borderId="244" xfId="8" applyFont="1" applyFill="1" applyBorder="1" applyAlignment="1" applyProtection="1">
      <alignment horizontal="right" vertical="center"/>
      <protection locked="0"/>
    </xf>
    <xf numFmtId="0" fontId="29" fillId="3" borderId="221" xfId="8" applyFont="1" applyFill="1" applyBorder="1" applyAlignment="1" applyProtection="1">
      <alignment horizontal="right" vertical="center"/>
      <protection locked="0"/>
    </xf>
    <xf numFmtId="192" fontId="29" fillId="3" borderId="1" xfId="8" applyNumberFormat="1" applyFont="1" applyFill="1" applyBorder="1" applyAlignment="1" applyProtection="1">
      <alignment horizontal="right" vertical="center"/>
      <protection locked="0"/>
    </xf>
    <xf numFmtId="192" fontId="29" fillId="3" borderId="38" xfId="8" applyNumberFormat="1" applyFont="1" applyFill="1" applyBorder="1" applyAlignment="1" applyProtection="1">
      <alignment horizontal="right" vertical="center"/>
      <protection locked="0"/>
    </xf>
    <xf numFmtId="38" fontId="29" fillId="0" borderId="0" xfId="5" applyFont="1" applyBorder="1" applyAlignment="1" applyProtection="1">
      <alignment vertical="center"/>
      <protection locked="0"/>
    </xf>
    <xf numFmtId="0" fontId="29" fillId="0" borderId="0" xfId="8" applyFont="1" applyAlignment="1" applyProtection="1">
      <alignment vertical="center" wrapText="1"/>
      <protection locked="0"/>
    </xf>
    <xf numFmtId="10" fontId="29" fillId="0" borderId="0" xfId="8" applyNumberFormat="1" applyFont="1" applyProtection="1">
      <alignment vertical="center"/>
      <protection hidden="1"/>
    </xf>
    <xf numFmtId="4" fontId="29" fillId="11" borderId="88" xfId="8" applyNumberFormat="1" applyFont="1" applyFill="1" applyBorder="1" applyProtection="1">
      <alignment vertical="center"/>
      <protection locked="0"/>
    </xf>
    <xf numFmtId="4" fontId="29" fillId="11" borderId="29" xfId="8" applyNumberFormat="1" applyFont="1" applyFill="1" applyBorder="1" applyProtection="1">
      <alignment vertical="center"/>
      <protection locked="0"/>
    </xf>
    <xf numFmtId="4" fontId="29" fillId="11" borderId="28" xfId="8" applyNumberFormat="1" applyFont="1" applyFill="1" applyBorder="1" applyProtection="1">
      <alignment vertical="center"/>
      <protection locked="0"/>
    </xf>
    <xf numFmtId="4" fontId="29" fillId="11" borderId="89" xfId="8" applyNumberFormat="1" applyFont="1" applyFill="1" applyBorder="1" applyProtection="1">
      <alignment vertical="center"/>
      <protection locked="0"/>
    </xf>
    <xf numFmtId="4" fontId="29" fillId="11" borderId="88" xfId="5" applyNumberFormat="1" applyFont="1" applyFill="1" applyBorder="1" applyAlignment="1" applyProtection="1">
      <alignment vertical="center"/>
      <protection locked="0"/>
    </xf>
    <xf numFmtId="4" fontId="29" fillId="11" borderId="29" xfId="5" applyNumberFormat="1" applyFont="1" applyFill="1" applyBorder="1" applyAlignment="1" applyProtection="1">
      <alignment vertical="center"/>
      <protection locked="0"/>
    </xf>
    <xf numFmtId="4" fontId="29" fillId="11" borderId="28" xfId="5" applyNumberFormat="1" applyFont="1" applyFill="1" applyBorder="1" applyAlignment="1" applyProtection="1">
      <alignment vertical="center"/>
      <protection locked="0"/>
    </xf>
    <xf numFmtId="4" fontId="29" fillId="11" borderId="89" xfId="5" applyNumberFormat="1" applyFont="1" applyFill="1" applyBorder="1" applyAlignment="1" applyProtection="1">
      <alignment vertical="center"/>
      <protection locked="0"/>
    </xf>
    <xf numFmtId="0" fontId="3" fillId="0" borderId="0" xfId="8" applyFont="1" applyProtection="1">
      <alignment vertical="center"/>
      <protection locked="0" hidden="1"/>
    </xf>
    <xf numFmtId="0" fontId="60" fillId="0" borderId="6" xfId="8" applyFont="1" applyBorder="1">
      <alignment vertical="center"/>
    </xf>
    <xf numFmtId="0" fontId="5" fillId="0" borderId="342" xfId="12" applyFont="1" applyBorder="1" applyAlignment="1">
      <alignment horizontal="center" vertical="center" shrinkToFit="1"/>
    </xf>
    <xf numFmtId="0" fontId="5" fillId="0" borderId="0" xfId="12" applyFont="1" applyAlignment="1">
      <alignment vertical="center" wrapText="1"/>
    </xf>
    <xf numFmtId="2" fontId="29" fillId="7" borderId="16" xfId="8" applyNumberFormat="1" applyFont="1" applyFill="1" applyBorder="1" applyAlignment="1" applyProtection="1">
      <alignment vertical="top"/>
      <protection hidden="1"/>
    </xf>
    <xf numFmtId="2" fontId="29" fillId="7" borderId="16" xfId="5" applyNumberFormat="1" applyFont="1" applyFill="1" applyBorder="1" applyAlignment="1" applyProtection="1">
      <alignment vertical="top"/>
      <protection hidden="1"/>
    </xf>
    <xf numFmtId="0" fontId="29" fillId="0" borderId="95" xfId="8" applyFont="1" applyBorder="1" applyAlignment="1" applyProtection="1">
      <alignment horizontal="center" vertical="center"/>
      <protection locked="0"/>
    </xf>
    <xf numFmtId="0" fontId="29" fillId="0" borderId="147" xfId="8" applyFont="1" applyBorder="1" applyAlignment="1" applyProtection="1">
      <alignment horizontal="center" vertical="center"/>
      <protection locked="0"/>
    </xf>
    <xf numFmtId="0" fontId="29" fillId="0" borderId="50" xfId="8" applyFont="1" applyBorder="1" applyAlignment="1" applyProtection="1">
      <alignment horizontal="center" vertical="center"/>
      <protection locked="0"/>
    </xf>
    <xf numFmtId="10" fontId="29" fillId="7" borderId="70" xfId="8" applyNumberFormat="1" applyFont="1" applyFill="1" applyBorder="1" applyProtection="1">
      <alignment vertical="center"/>
      <protection hidden="1"/>
    </xf>
    <xf numFmtId="0" fontId="29" fillId="0" borderId="149" xfId="8" applyFont="1" applyBorder="1" applyAlignment="1" applyProtection="1">
      <alignment horizontal="center" vertical="center"/>
      <protection locked="0"/>
    </xf>
    <xf numFmtId="0" fontId="29" fillId="0" borderId="150" xfId="8" applyFont="1" applyBorder="1" applyAlignment="1" applyProtection="1">
      <alignment horizontal="center" vertical="center"/>
      <protection locked="0"/>
    </xf>
    <xf numFmtId="40" fontId="29" fillId="11" borderId="95" xfId="5" applyNumberFormat="1" applyFont="1" applyFill="1" applyBorder="1" applyAlignment="1" applyProtection="1">
      <alignment horizontal="right" vertical="center"/>
      <protection locked="0"/>
    </xf>
    <xf numFmtId="40" fontId="29" fillId="11" borderId="84" xfId="5" applyNumberFormat="1" applyFont="1" applyFill="1" applyBorder="1" applyAlignment="1" applyProtection="1">
      <alignment horizontal="right" vertical="center"/>
      <protection locked="0"/>
    </xf>
    <xf numFmtId="40" fontId="29" fillId="11" borderId="88" xfId="5" applyNumberFormat="1" applyFont="1" applyFill="1" applyBorder="1" applyAlignment="1" applyProtection="1">
      <alignment horizontal="right" vertical="center"/>
      <protection locked="0"/>
    </xf>
    <xf numFmtId="40" fontId="29" fillId="11" borderId="171" xfId="5" applyNumberFormat="1" applyFont="1" applyFill="1" applyBorder="1" applyAlignment="1" applyProtection="1">
      <alignment horizontal="right" vertical="center"/>
      <protection locked="0"/>
    </xf>
    <xf numFmtId="0" fontId="29" fillId="11" borderId="170" xfId="5" applyNumberFormat="1" applyFont="1" applyFill="1" applyBorder="1" applyAlignment="1" applyProtection="1">
      <alignment horizontal="right" vertical="center"/>
      <protection locked="0"/>
    </xf>
    <xf numFmtId="0" fontId="29" fillId="11" borderId="98" xfId="5" applyNumberFormat="1" applyFont="1" applyFill="1" applyBorder="1" applyAlignment="1" applyProtection="1">
      <alignment horizontal="right" vertical="center"/>
      <protection locked="0"/>
    </xf>
    <xf numFmtId="0" fontId="29" fillId="11" borderId="115" xfId="5" applyNumberFormat="1" applyFont="1" applyFill="1" applyBorder="1" applyAlignment="1" applyProtection="1">
      <alignment horizontal="right" vertical="center"/>
      <protection locked="0"/>
    </xf>
    <xf numFmtId="0" fontId="29" fillId="11" borderId="125" xfId="5" applyNumberFormat="1" applyFont="1" applyFill="1" applyBorder="1" applyAlignment="1" applyProtection="1">
      <alignment horizontal="right" vertical="center"/>
      <protection locked="0"/>
    </xf>
    <xf numFmtId="40" fontId="29" fillId="0" borderId="139" xfId="5" applyNumberFormat="1" applyFont="1" applyFill="1" applyBorder="1" applyAlignment="1" applyProtection="1">
      <alignment horizontal="center" vertical="center"/>
      <protection locked="0"/>
    </xf>
    <xf numFmtId="0" fontId="93" fillId="0" borderId="0" xfId="0" applyFont="1">
      <alignment vertical="center"/>
    </xf>
    <xf numFmtId="0" fontId="94" fillId="0" borderId="0" xfId="0" applyFont="1">
      <alignment vertical="center"/>
    </xf>
    <xf numFmtId="0" fontId="0" fillId="0" borderId="0" xfId="0" applyAlignment="1">
      <alignment horizontal="left" vertical="center"/>
    </xf>
    <xf numFmtId="0" fontId="62" fillId="0" borderId="18" xfId="8" applyFont="1" applyBorder="1">
      <alignment vertical="center"/>
    </xf>
    <xf numFmtId="0" fontId="62" fillId="0" borderId="0" xfId="8" applyFont="1" applyAlignment="1">
      <alignment vertical="center" shrinkToFit="1"/>
    </xf>
    <xf numFmtId="0" fontId="62" fillId="0" borderId="0" xfId="8" applyFont="1" applyAlignment="1">
      <alignment horizontal="center" vertical="center"/>
    </xf>
    <xf numFmtId="0" fontId="62" fillId="0" borderId="0" xfId="8" applyFont="1" applyAlignment="1">
      <alignment horizontal="left" vertical="center"/>
    </xf>
    <xf numFmtId="0" fontId="13" fillId="0" borderId="0" xfId="8" applyFont="1" applyAlignment="1">
      <alignment horizontal="left" vertical="top" wrapText="1"/>
    </xf>
    <xf numFmtId="0" fontId="61" fillId="0" borderId="0" xfId="8" applyFont="1" applyAlignment="1">
      <alignment horizontal="right" vertical="center"/>
    </xf>
    <xf numFmtId="0" fontId="3" fillId="0" borderId="363" xfId="8" applyFont="1" applyBorder="1" applyAlignment="1">
      <alignment horizontal="center" vertical="center"/>
    </xf>
    <xf numFmtId="0" fontId="3" fillId="0" borderId="364" xfId="8" applyFont="1" applyBorder="1" applyAlignment="1">
      <alignment horizontal="center" vertical="center"/>
    </xf>
    <xf numFmtId="0" fontId="54" fillId="0" borderId="0" xfId="8" applyFont="1" applyAlignment="1">
      <alignment horizontal="center" vertical="center"/>
    </xf>
    <xf numFmtId="0" fontId="90" fillId="0" borderId="365" xfId="8" applyFont="1" applyBorder="1" applyAlignment="1">
      <alignment horizontal="center" vertical="center"/>
    </xf>
    <xf numFmtId="0" fontId="35" fillId="0" borderId="362" xfId="8" applyFont="1" applyBorder="1">
      <alignment vertical="center"/>
    </xf>
    <xf numFmtId="0" fontId="3" fillId="0" borderId="363" xfId="8" applyFont="1" applyBorder="1">
      <alignment vertical="center"/>
    </xf>
    <xf numFmtId="0" fontId="91" fillId="0" borderId="0" xfId="8" applyFont="1">
      <alignment vertical="center"/>
    </xf>
    <xf numFmtId="0" fontId="77" fillId="0" borderId="0" xfId="8" applyFont="1">
      <alignment vertical="center"/>
    </xf>
    <xf numFmtId="0" fontId="60" fillId="0" borderId="0" xfId="8" applyFont="1" applyAlignment="1">
      <alignment vertical="distributed"/>
    </xf>
    <xf numFmtId="0" fontId="59" fillId="0" borderId="0" xfId="8" applyFont="1" applyAlignment="1">
      <alignment horizontal="left" vertical="center" indent="1"/>
    </xf>
    <xf numFmtId="0" fontId="59" fillId="0" borderId="0" xfId="8" applyFont="1" applyAlignment="1">
      <alignment horizontal="center" vertical="center"/>
    </xf>
    <xf numFmtId="0" fontId="59" fillId="0" borderId="0" xfId="8" applyFont="1" applyAlignment="1">
      <alignment horizontal="left" vertical="center"/>
    </xf>
    <xf numFmtId="0" fontId="59" fillId="0" borderId="18" xfId="8" applyFont="1" applyBorder="1" applyAlignment="1">
      <alignment horizontal="left" vertical="center"/>
    </xf>
    <xf numFmtId="0" fontId="59" fillId="0" borderId="15" xfId="8" applyFont="1" applyBorder="1" applyAlignment="1">
      <alignment horizontal="left" vertical="center"/>
    </xf>
    <xf numFmtId="0" fontId="59" fillId="0" borderId="18" xfId="8" applyFont="1" applyBorder="1" applyAlignment="1">
      <alignment horizontal="center" vertical="center"/>
    </xf>
    <xf numFmtId="0" fontId="59" fillId="0" borderId="33" xfId="8" applyFont="1" applyBorder="1" applyAlignment="1">
      <alignment horizontal="right" vertical="center"/>
    </xf>
    <xf numFmtId="0" fontId="59" fillId="0" borderId="18" xfId="8" applyFont="1" applyBorder="1" applyAlignment="1">
      <alignment horizontal="center" vertical="center" wrapText="1"/>
    </xf>
    <xf numFmtId="0" fontId="59" fillId="0" borderId="33" xfId="8" applyFont="1" applyBorder="1" applyAlignment="1">
      <alignment horizontal="center" vertical="center" wrapText="1"/>
    </xf>
    <xf numFmtId="0" fontId="59" fillId="0" borderId="17" xfId="8" applyFont="1" applyBorder="1">
      <alignment vertical="center"/>
    </xf>
    <xf numFmtId="0" fontId="59" fillId="0" borderId="18" xfId="8" applyFont="1" applyBorder="1">
      <alignment vertical="center"/>
    </xf>
    <xf numFmtId="0" fontId="59" fillId="0" borderId="18" xfId="8" applyFont="1" applyBorder="1" applyAlignment="1">
      <alignment horizontal="left" vertical="center" wrapText="1"/>
    </xf>
    <xf numFmtId="0" fontId="59" fillId="0" borderId="18" xfId="8" applyFont="1" applyBorder="1" applyAlignment="1">
      <alignment vertical="center" wrapText="1"/>
    </xf>
    <xf numFmtId="0" fontId="59" fillId="0" borderId="19" xfId="8" applyFont="1" applyBorder="1" applyAlignment="1">
      <alignment vertical="center" wrapText="1"/>
    </xf>
    <xf numFmtId="0" fontId="59" fillId="0" borderId="6" xfId="8" applyFont="1" applyBorder="1">
      <alignment vertical="center"/>
    </xf>
    <xf numFmtId="0" fontId="59" fillId="0" borderId="7" xfId="8" applyFont="1" applyBorder="1" applyAlignment="1">
      <alignment vertical="center" wrapText="1"/>
    </xf>
    <xf numFmtId="0" fontId="59" fillId="0" borderId="33" xfId="8" applyFont="1" applyBorder="1" applyAlignment="1">
      <alignment horizontal="left" vertical="center" wrapText="1"/>
    </xf>
    <xf numFmtId="0" fontId="61" fillId="0" borderId="0" xfId="8" applyFont="1" applyAlignment="1">
      <alignment vertical="center" shrinkToFit="1"/>
    </xf>
    <xf numFmtId="0" fontId="62" fillId="0" borderId="0" xfId="8" applyFont="1" applyAlignment="1">
      <alignment horizontal="right" vertical="center"/>
    </xf>
    <xf numFmtId="0" fontId="62" fillId="0" borderId="18" xfId="8" applyFont="1" applyBorder="1" applyAlignment="1">
      <alignment horizontal="right" vertical="center"/>
    </xf>
    <xf numFmtId="0" fontId="4" fillId="0" borderId="18" xfId="8" applyFont="1" applyBorder="1">
      <alignment vertical="center"/>
    </xf>
    <xf numFmtId="0" fontId="4" fillId="0" borderId="363" xfId="8" applyFont="1" applyBorder="1">
      <alignment vertical="center"/>
    </xf>
    <xf numFmtId="0" fontId="4" fillId="0" borderId="363" xfId="8" applyFont="1" applyBorder="1" applyAlignment="1">
      <alignment horizontal="center" vertical="center"/>
    </xf>
    <xf numFmtId="0" fontId="4" fillId="0" borderId="364" xfId="8" applyFont="1" applyBorder="1" applyAlignment="1">
      <alignment horizontal="center" vertical="center"/>
    </xf>
    <xf numFmtId="0" fontId="95" fillId="0" borderId="0" xfId="8" applyFont="1">
      <alignment vertical="center"/>
    </xf>
    <xf numFmtId="0" fontId="96" fillId="0" borderId="365" xfId="8" applyFont="1" applyBorder="1" applyAlignment="1">
      <alignment horizontal="center" vertical="center"/>
    </xf>
    <xf numFmtId="0" fontId="95" fillId="0" borderId="368" xfId="8" applyFont="1" applyBorder="1">
      <alignment vertical="center"/>
    </xf>
    <xf numFmtId="0" fontId="95" fillId="0" borderId="366" xfId="8" applyFont="1" applyBorder="1">
      <alignment vertical="center"/>
    </xf>
    <xf numFmtId="0" fontId="96" fillId="0" borderId="366" xfId="8" applyFont="1" applyBorder="1" applyAlignment="1">
      <alignment horizontal="center" vertical="center"/>
    </xf>
    <xf numFmtId="0" fontId="96" fillId="0" borderId="367" xfId="8" applyFont="1" applyBorder="1" applyAlignment="1">
      <alignment horizontal="center" vertical="center"/>
    </xf>
    <xf numFmtId="0" fontId="97" fillId="0" borderId="362" xfId="8" applyFont="1" applyBorder="1">
      <alignment vertical="center"/>
    </xf>
    <xf numFmtId="0" fontId="59" fillId="0" borderId="0" xfId="8" applyFont="1" applyAlignment="1">
      <alignment wrapText="1"/>
    </xf>
    <xf numFmtId="0" fontId="4" fillId="0" borderId="0" xfId="8" applyFont="1" applyAlignment="1"/>
    <xf numFmtId="0" fontId="4" fillId="0" borderId="0" xfId="8" applyFont="1" applyAlignment="1">
      <alignment vertical="top"/>
    </xf>
    <xf numFmtId="0" fontId="62" fillId="0" borderId="18" xfId="8" applyFont="1" applyBorder="1" applyAlignment="1">
      <alignment horizontal="left" vertical="top"/>
    </xf>
    <xf numFmtId="0" fontId="4" fillId="0" borderId="0" xfId="8" applyFont="1" applyAlignment="1">
      <alignment horizontal="center" vertical="center" wrapText="1"/>
    </xf>
    <xf numFmtId="0" fontId="13" fillId="0" borderId="0" xfId="8" applyFont="1" applyAlignment="1">
      <alignment horizontal="left" vertical="center" wrapText="1"/>
    </xf>
    <xf numFmtId="0" fontId="62" fillId="0" borderId="0" xfId="8" applyFont="1" applyAlignment="1">
      <alignment vertical="top" wrapText="1"/>
    </xf>
    <xf numFmtId="0" fontId="29" fillId="0" borderId="106" xfId="8" applyFont="1" applyBorder="1" applyAlignment="1" applyProtection="1">
      <alignment horizontal="center" vertical="center"/>
      <protection locked="0"/>
    </xf>
    <xf numFmtId="0" fontId="3" fillId="0" borderId="44" xfId="8" applyFont="1" applyBorder="1" applyAlignment="1" applyProtection="1">
      <alignment horizontal="center" vertical="center"/>
      <protection locked="0"/>
    </xf>
    <xf numFmtId="0" fontId="3" fillId="0" borderId="0" xfId="8" applyFont="1" applyAlignment="1" applyProtection="1">
      <alignment horizontal="left" vertical="center"/>
      <protection locked="0"/>
    </xf>
    <xf numFmtId="0" fontId="29" fillId="0" borderId="58" xfId="8" applyFont="1" applyBorder="1" applyAlignment="1" applyProtection="1">
      <alignment horizontal="center" vertical="center"/>
      <protection locked="0"/>
    </xf>
    <xf numFmtId="0" fontId="29" fillId="0" borderId="294" xfId="8" applyFont="1" applyBorder="1" applyAlignment="1" applyProtection="1">
      <alignment horizontal="center" vertical="center"/>
      <protection locked="0"/>
    </xf>
    <xf numFmtId="0" fontId="29" fillId="0" borderId="294" xfId="8" applyFont="1" applyBorder="1" applyAlignment="1" applyProtection="1">
      <alignment horizontal="center" vertical="center" wrapText="1"/>
      <protection locked="0"/>
    </xf>
    <xf numFmtId="0" fontId="29" fillId="11" borderId="38" xfId="5" applyNumberFormat="1" applyFont="1" applyFill="1" applyBorder="1" applyAlignment="1" applyProtection="1">
      <alignment horizontal="right" vertical="center"/>
      <protection locked="0"/>
    </xf>
    <xf numFmtId="40" fontId="29" fillId="11" borderId="38" xfId="5" applyNumberFormat="1" applyFont="1" applyFill="1" applyBorder="1" applyAlignment="1" applyProtection="1">
      <alignment horizontal="right" vertical="center"/>
      <protection locked="0"/>
    </xf>
    <xf numFmtId="40" fontId="29" fillId="0" borderId="119" xfId="5" applyNumberFormat="1" applyFont="1" applyFill="1" applyBorder="1" applyAlignment="1" applyProtection="1">
      <alignment horizontal="center" vertical="center"/>
      <protection locked="0"/>
    </xf>
    <xf numFmtId="0" fontId="94" fillId="0" borderId="0" xfId="0" applyFont="1" applyAlignment="1">
      <alignment vertical="top"/>
    </xf>
    <xf numFmtId="0" fontId="21" fillId="0" borderId="370" xfId="8" applyFont="1" applyBorder="1" applyAlignment="1">
      <alignment horizontal="center" vertical="center"/>
    </xf>
    <xf numFmtId="0" fontId="21" fillId="0" borderId="372" xfId="8" applyFont="1" applyBorder="1" applyAlignment="1">
      <alignment horizontal="center" vertical="center"/>
    </xf>
    <xf numFmtId="0" fontId="21" fillId="0" borderId="8" xfId="8" applyFont="1" applyBorder="1" applyAlignment="1">
      <alignment horizontal="center" vertical="center"/>
    </xf>
    <xf numFmtId="0" fontId="21" fillId="0" borderId="374" xfId="8" applyFont="1" applyBorder="1" applyAlignment="1">
      <alignment horizontal="center" vertical="center"/>
    </xf>
    <xf numFmtId="0" fontId="21" fillId="0" borderId="15" xfId="8" applyFont="1" applyBorder="1" applyAlignment="1">
      <alignment horizontal="center" vertical="center"/>
    </xf>
    <xf numFmtId="0" fontId="21" fillId="0" borderId="6" xfId="8" applyFont="1" applyBorder="1" applyAlignment="1">
      <alignment horizontal="center" vertical="center"/>
    </xf>
    <xf numFmtId="0" fontId="21" fillId="0" borderId="376" xfId="8" applyFont="1" applyBorder="1" applyAlignment="1">
      <alignment horizontal="center" vertical="center"/>
    </xf>
    <xf numFmtId="0" fontId="97" fillId="0" borderId="0" xfId="8" applyFont="1">
      <alignment vertical="center"/>
    </xf>
    <xf numFmtId="0" fontId="4" fillId="0" borderId="0" xfId="8" applyFont="1" applyAlignment="1">
      <alignment horizontal="center" vertical="center"/>
    </xf>
    <xf numFmtId="0" fontId="0" fillId="0" borderId="379" xfId="0" applyBorder="1" applyAlignment="1">
      <alignment horizontal="left" vertical="center"/>
    </xf>
    <xf numFmtId="0" fontId="0" fillId="0" borderId="380" xfId="0" applyBorder="1" applyAlignment="1">
      <alignment horizontal="left" vertical="center"/>
    </xf>
    <xf numFmtId="0" fontId="0" fillId="0" borderId="381" xfId="0" applyBorder="1" applyAlignment="1">
      <alignment horizontal="left" vertical="center"/>
    </xf>
    <xf numFmtId="0" fontId="35" fillId="11" borderId="123" xfId="8" applyFont="1" applyFill="1" applyBorder="1" applyAlignment="1" applyProtection="1">
      <alignment horizontal="center" vertical="center"/>
      <protection locked="0"/>
    </xf>
    <xf numFmtId="0" fontId="35" fillId="11" borderId="148" xfId="8" applyFont="1" applyFill="1" applyBorder="1" applyAlignment="1" applyProtection="1">
      <alignment horizontal="center" vertical="center"/>
      <protection locked="0"/>
    </xf>
    <xf numFmtId="0" fontId="60" fillId="0" borderId="0" xfId="8" applyFont="1" applyAlignment="1">
      <alignment vertical="center" shrinkToFit="1"/>
    </xf>
    <xf numFmtId="0" fontId="4" fillId="0" borderId="28" xfId="8" applyFont="1" applyBorder="1" applyAlignment="1">
      <alignment vertical="center" wrapText="1"/>
    </xf>
    <xf numFmtId="180" fontId="10" fillId="0" borderId="28" xfId="8" applyNumberFormat="1" applyFont="1" applyBorder="1" applyAlignment="1">
      <alignment horizontal="left" vertical="center"/>
    </xf>
    <xf numFmtId="0" fontId="62" fillId="0" borderId="60" xfId="8" applyFont="1" applyBorder="1">
      <alignment vertical="center"/>
    </xf>
    <xf numFmtId="0" fontId="62" fillId="0" borderId="22" xfId="8" applyFont="1" applyBorder="1">
      <alignment vertical="center"/>
    </xf>
    <xf numFmtId="0" fontId="62" fillId="0" borderId="15" xfId="8" applyFont="1" applyBorder="1">
      <alignment vertical="center"/>
    </xf>
    <xf numFmtId="0" fontId="59" fillId="0" borderId="0" xfId="8" applyFont="1" applyAlignment="1">
      <alignment horizontal="left" vertical="center" wrapText="1"/>
    </xf>
    <xf numFmtId="0" fontId="4" fillId="0" borderId="33" xfId="8" applyFont="1" applyBorder="1">
      <alignment vertical="center"/>
    </xf>
    <xf numFmtId="0" fontId="4" fillId="0" borderId="33" xfId="8" applyFont="1" applyBorder="1" applyAlignment="1">
      <alignment horizontal="right" vertical="center"/>
    </xf>
    <xf numFmtId="0" fontId="62" fillId="0" borderId="0" xfId="8" applyFont="1" applyAlignment="1">
      <alignment horizontal="left" vertical="top"/>
    </xf>
    <xf numFmtId="0" fontId="102" fillId="0" borderId="0" xfId="8" applyFont="1">
      <alignment vertical="center"/>
    </xf>
    <xf numFmtId="0" fontId="13" fillId="0" borderId="1" xfId="8" applyFont="1" applyBorder="1" applyAlignment="1">
      <alignment horizontal="center" vertical="center"/>
    </xf>
    <xf numFmtId="180" fontId="10" fillId="0" borderId="1" xfId="8" applyNumberFormat="1" applyFont="1" applyBorder="1" applyAlignment="1">
      <alignment horizontal="center" vertical="center"/>
    </xf>
    <xf numFmtId="0" fontId="10" fillId="0" borderId="0" xfId="8" applyFont="1">
      <alignment vertical="center"/>
    </xf>
    <xf numFmtId="180" fontId="13" fillId="0" borderId="1" xfId="8" applyNumberFormat="1" applyFont="1" applyBorder="1" applyAlignment="1">
      <alignment horizontal="center" vertical="center"/>
    </xf>
    <xf numFmtId="0" fontId="13" fillId="0" borderId="37" xfId="8" applyFont="1" applyBorder="1" applyAlignment="1">
      <alignment horizontal="left" vertical="center"/>
    </xf>
    <xf numFmtId="0" fontId="13" fillId="0" borderId="29" xfId="8" applyFont="1" applyBorder="1" applyAlignment="1">
      <alignment horizontal="left" vertical="center"/>
    </xf>
    <xf numFmtId="0" fontId="35" fillId="0" borderId="0" xfId="8" applyFont="1">
      <alignment vertical="center"/>
    </xf>
    <xf numFmtId="0" fontId="26" fillId="0" borderId="291" xfId="8" applyFont="1" applyBorder="1" applyAlignment="1">
      <alignment vertical="center" wrapText="1"/>
    </xf>
    <xf numFmtId="0" fontId="26" fillId="0" borderId="30" xfId="8" applyFont="1" applyBorder="1" applyAlignment="1">
      <alignment horizontal="left" vertical="center" wrapText="1"/>
    </xf>
    <xf numFmtId="0" fontId="26" fillId="0" borderId="382" xfId="8" applyFont="1" applyBorder="1" applyAlignment="1">
      <alignment vertical="center" wrapText="1"/>
    </xf>
    <xf numFmtId="0" fontId="26" fillId="0" borderId="355" xfId="8" applyFont="1" applyBorder="1" applyAlignment="1">
      <alignment horizontal="left" vertical="center" wrapText="1"/>
    </xf>
    <xf numFmtId="0" fontId="67" fillId="0" borderId="382" xfId="8" applyFont="1" applyBorder="1" applyAlignment="1">
      <alignment vertical="center" wrapText="1"/>
    </xf>
    <xf numFmtId="0" fontId="67" fillId="0" borderId="355" xfId="8" applyFont="1" applyBorder="1" applyAlignment="1">
      <alignment horizontal="left" vertical="center" wrapText="1"/>
    </xf>
    <xf numFmtId="0" fontId="26" fillId="0" borderId="383" xfId="8" applyFont="1" applyBorder="1" applyAlignment="1">
      <alignment horizontal="center" vertical="center" wrapText="1"/>
    </xf>
    <xf numFmtId="0" fontId="26" fillId="0" borderId="359" xfId="8" applyFont="1" applyBorder="1" applyAlignment="1">
      <alignment horizontal="left" vertical="center"/>
    </xf>
    <xf numFmtId="0" fontId="67" fillId="0" borderId="30" xfId="8" applyFont="1" applyBorder="1" applyAlignment="1">
      <alignment horizontal="left" vertical="center" wrapText="1"/>
    </xf>
    <xf numFmtId="0" fontId="67" fillId="0" borderId="355" xfId="8" applyFont="1" applyBorder="1" applyAlignment="1">
      <alignment horizontal="center" vertical="center" wrapText="1"/>
    </xf>
    <xf numFmtId="0" fontId="56" fillId="0" borderId="355" xfId="8" applyFont="1" applyBorder="1">
      <alignment vertical="center"/>
    </xf>
    <xf numFmtId="0" fontId="67" fillId="0" borderId="359" xfId="8" applyFont="1" applyBorder="1" applyAlignment="1">
      <alignment horizontal="center" vertical="center" wrapText="1"/>
    </xf>
    <xf numFmtId="38" fontId="0" fillId="0" borderId="353" xfId="18" applyFont="1" applyFill="1" applyBorder="1" applyAlignment="1">
      <alignment vertical="center" shrinkToFit="1"/>
    </xf>
    <xf numFmtId="38" fontId="0" fillId="0" borderId="356" xfId="18" applyFont="1" applyFill="1" applyBorder="1" applyAlignment="1">
      <alignment vertical="center" shrinkToFit="1"/>
    </xf>
    <xf numFmtId="38" fontId="0" fillId="0" borderId="360" xfId="18" applyFont="1" applyFill="1" applyBorder="1" applyAlignment="1">
      <alignment vertical="center" shrinkToFit="1"/>
    </xf>
    <xf numFmtId="38" fontId="0" fillId="0" borderId="351" xfId="18" applyFont="1" applyFill="1" applyBorder="1" applyAlignment="1">
      <alignment vertical="center" shrinkToFit="1"/>
    </xf>
    <xf numFmtId="38" fontId="0" fillId="0" borderId="352" xfId="18" applyFont="1" applyFill="1" applyBorder="1" applyAlignment="1">
      <alignment vertical="center" shrinkToFit="1"/>
    </xf>
    <xf numFmtId="38" fontId="0" fillId="0" borderId="308" xfId="18" applyFont="1" applyFill="1" applyBorder="1" applyAlignment="1">
      <alignment vertical="center" shrinkToFit="1"/>
    </xf>
    <xf numFmtId="38" fontId="0" fillId="0" borderId="355" xfId="18" applyFont="1" applyFill="1" applyBorder="1" applyAlignment="1">
      <alignment vertical="center" shrinkToFit="1"/>
    </xf>
    <xf numFmtId="38" fontId="0" fillId="0" borderId="358" xfId="18" applyFont="1" applyFill="1" applyBorder="1" applyAlignment="1">
      <alignment vertical="center" shrinkToFit="1"/>
    </xf>
    <xf numFmtId="38" fontId="0" fillId="0" borderId="359" xfId="18" applyFont="1" applyFill="1" applyBorder="1" applyAlignment="1">
      <alignment vertical="center" shrinkToFit="1"/>
    </xf>
    <xf numFmtId="0" fontId="0" fillId="0" borderId="328" xfId="0" applyBorder="1" applyAlignment="1">
      <alignment horizontal="center" vertical="center"/>
    </xf>
    <xf numFmtId="0" fontId="0" fillId="0" borderId="322" xfId="0" applyBorder="1" applyAlignment="1">
      <alignment horizontal="center" vertical="center"/>
    </xf>
    <xf numFmtId="0" fontId="0" fillId="0" borderId="270" xfId="0" applyBorder="1" applyAlignment="1">
      <alignment horizontal="center" vertical="center"/>
    </xf>
    <xf numFmtId="0" fontId="0" fillId="0" borderId="194" xfId="0" applyBorder="1">
      <alignment vertical="center"/>
    </xf>
    <xf numFmtId="0" fontId="0" fillId="0" borderId="350" xfId="0" applyBorder="1">
      <alignment vertical="center"/>
    </xf>
    <xf numFmtId="0" fontId="0" fillId="0" borderId="201" xfId="0" applyBorder="1" applyAlignment="1">
      <alignment horizontal="right" vertical="center"/>
    </xf>
    <xf numFmtId="0" fontId="0" fillId="0" borderId="239" xfId="0" applyBorder="1">
      <alignment vertical="center"/>
    </xf>
    <xf numFmtId="195" fontId="0" fillId="0" borderId="32" xfId="0" applyNumberFormat="1" applyBorder="1" applyAlignment="1">
      <alignment horizontal="right" vertical="center"/>
    </xf>
    <xf numFmtId="195" fontId="0" fillId="0" borderId="377" xfId="0" applyNumberFormat="1" applyBorder="1" applyAlignment="1">
      <alignment horizontal="right" vertical="center"/>
    </xf>
    <xf numFmtId="0" fontId="0" fillId="0" borderId="378" xfId="0" applyBorder="1" applyAlignment="1">
      <alignment horizontal="right" vertical="center"/>
    </xf>
    <xf numFmtId="0" fontId="0" fillId="0" borderId="171" xfId="0" applyBorder="1">
      <alignment vertical="center"/>
    </xf>
    <xf numFmtId="196" fontId="0" fillId="0" borderId="35" xfId="0" applyNumberFormat="1" applyBorder="1" applyAlignment="1">
      <alignment horizontal="right" vertical="center"/>
    </xf>
    <xf numFmtId="196" fontId="0" fillId="0" borderId="255" xfId="0" applyNumberFormat="1" applyBorder="1" applyAlignment="1">
      <alignment horizontal="right" vertical="center"/>
    </xf>
    <xf numFmtId="38" fontId="0" fillId="15" borderId="361" xfId="18" applyFont="1" applyFill="1" applyBorder="1" applyAlignment="1">
      <alignment vertical="center" shrinkToFit="1"/>
    </xf>
    <xf numFmtId="38" fontId="0" fillId="15" borderId="354" xfId="18" applyFont="1" applyFill="1" applyBorder="1" applyAlignment="1">
      <alignment vertical="center" shrinkToFit="1"/>
    </xf>
    <xf numFmtId="38" fontId="0" fillId="15" borderId="357" xfId="18" applyFont="1" applyFill="1" applyBorder="1" applyAlignment="1">
      <alignment vertical="center" shrinkToFit="1"/>
    </xf>
    <xf numFmtId="0" fontId="64" fillId="7" borderId="29" xfId="8" applyFont="1" applyFill="1" applyBorder="1" applyAlignment="1">
      <alignment horizontal="center" vertical="center" wrapText="1"/>
    </xf>
    <xf numFmtId="0" fontId="26" fillId="0" borderId="42" xfId="8" applyFont="1" applyBorder="1" applyAlignment="1">
      <alignment vertical="center" wrapText="1"/>
    </xf>
    <xf numFmtId="0" fontId="26" fillId="0" borderId="42" xfId="8" applyFont="1" applyBorder="1" applyAlignment="1">
      <alignment horizontal="left" vertical="center" wrapText="1"/>
    </xf>
    <xf numFmtId="0" fontId="26" fillId="0" borderId="45" xfId="8" applyFont="1" applyBorder="1" applyAlignment="1">
      <alignment vertical="center" wrapText="1"/>
    </xf>
    <xf numFmtId="0" fontId="26" fillId="0" borderId="45" xfId="8" applyFont="1" applyBorder="1" applyAlignment="1">
      <alignment horizontal="left" vertical="center" wrapText="1"/>
    </xf>
    <xf numFmtId="0" fontId="26" fillId="0" borderId="55" xfId="8" applyFont="1" applyBorder="1" applyAlignment="1">
      <alignment horizontal="center" vertical="center" wrapText="1"/>
    </xf>
    <xf numFmtId="0" fontId="26" fillId="0" borderId="55" xfId="8" applyFont="1" applyBorder="1" applyAlignment="1">
      <alignment horizontal="left" vertical="center"/>
    </xf>
    <xf numFmtId="0" fontId="26" fillId="0" borderId="1" xfId="8" applyFont="1" applyBorder="1">
      <alignment vertical="center"/>
    </xf>
    <xf numFmtId="0" fontId="67" fillId="0" borderId="1" xfId="8" applyFont="1" applyBorder="1" applyAlignment="1">
      <alignment horizontal="left" vertical="center" wrapText="1"/>
    </xf>
    <xf numFmtId="0" fontId="69" fillId="0" borderId="1" xfId="9" applyFont="1" applyBorder="1" applyAlignment="1">
      <alignment horizontal="center" vertical="center" shrinkToFit="1"/>
    </xf>
    <xf numFmtId="0" fontId="3" fillId="0" borderId="50" xfId="8" applyFont="1" applyBorder="1" applyAlignment="1" applyProtection="1">
      <alignment vertical="center" shrinkToFit="1"/>
      <protection locked="0"/>
    </xf>
    <xf numFmtId="0" fontId="3" fillId="7" borderId="118" xfId="8" applyFont="1" applyFill="1" applyBorder="1" applyAlignment="1" applyProtection="1">
      <alignment horizontal="center" vertical="center"/>
      <protection locked="0"/>
    </xf>
    <xf numFmtId="0" fontId="88" fillId="0" borderId="0" xfId="7" applyFont="1" applyBorder="1">
      <alignment vertical="center"/>
    </xf>
    <xf numFmtId="0" fontId="88" fillId="0" borderId="0" xfId="7" applyFont="1" applyBorder="1" applyProtection="1">
      <alignment vertical="center"/>
      <protection locked="0"/>
    </xf>
    <xf numFmtId="0" fontId="3" fillId="11" borderId="70" xfId="8" applyFont="1" applyFill="1" applyBorder="1" applyAlignment="1" applyProtection="1">
      <alignment vertical="center" shrinkToFit="1"/>
      <protection locked="0"/>
    </xf>
    <xf numFmtId="0" fontId="29" fillId="0" borderId="94" xfId="8" applyFont="1" applyBorder="1" applyAlignment="1" applyProtection="1">
      <alignment horizontal="center" vertical="center"/>
      <protection locked="0"/>
    </xf>
    <xf numFmtId="0" fontId="29" fillId="0" borderId="77" xfId="8" applyFont="1" applyBorder="1" applyAlignment="1">
      <alignment horizontal="center" vertical="center"/>
    </xf>
    <xf numFmtId="0" fontId="29" fillId="0" borderId="91" xfId="8" applyFont="1" applyBorder="1" applyAlignment="1">
      <alignment horizontal="center" vertical="center"/>
    </xf>
    <xf numFmtId="0" fontId="29" fillId="0" borderId="76" xfId="8" applyFont="1" applyBorder="1" applyAlignment="1">
      <alignment horizontal="center" vertical="center"/>
    </xf>
    <xf numFmtId="0" fontId="29" fillId="0" borderId="1" xfId="8" applyFont="1" applyBorder="1" applyAlignment="1">
      <alignment horizontal="center" vertical="center"/>
    </xf>
    <xf numFmtId="0" fontId="29" fillId="0" borderId="98" xfId="8" applyFont="1" applyBorder="1" applyAlignment="1">
      <alignment horizontal="center" vertical="center"/>
    </xf>
    <xf numFmtId="0" fontId="29" fillId="0" borderId="100" xfId="8" applyFont="1" applyBorder="1" applyAlignment="1">
      <alignment horizontal="center" vertical="center"/>
    </xf>
    <xf numFmtId="0" fontId="29" fillId="0" borderId="84" xfId="8" applyFont="1" applyBorder="1" applyAlignment="1" applyProtection="1">
      <alignment vertical="top"/>
      <protection hidden="1"/>
    </xf>
    <xf numFmtId="0" fontId="29" fillId="0" borderId="15" xfId="8" applyFont="1" applyBorder="1" applyAlignment="1" applyProtection="1">
      <alignment vertical="top"/>
      <protection hidden="1"/>
    </xf>
    <xf numFmtId="0" fontId="29" fillId="0" borderId="6" xfId="8" applyFont="1" applyBorder="1" applyAlignment="1" applyProtection="1">
      <alignment horizontal="left" vertical="top"/>
      <protection hidden="1"/>
    </xf>
    <xf numFmtId="0" fontId="29" fillId="0" borderId="15" xfId="8" applyFont="1" applyBorder="1" applyAlignment="1" applyProtection="1">
      <alignment horizontal="left" vertical="top"/>
      <protection hidden="1"/>
    </xf>
    <xf numFmtId="0" fontId="29" fillId="0" borderId="33" xfId="8" applyFont="1" applyBorder="1" applyAlignment="1" applyProtection="1">
      <alignment horizontal="left" vertical="top" wrapText="1" shrinkToFit="1"/>
      <protection hidden="1"/>
    </xf>
    <xf numFmtId="0" fontId="29" fillId="0" borderId="28" xfId="8" applyFont="1" applyBorder="1" applyAlignment="1" applyProtection="1">
      <alignment horizontal="left" vertical="top"/>
      <protection hidden="1"/>
    </xf>
    <xf numFmtId="0" fontId="29" fillId="0" borderId="93" xfId="8" applyFont="1" applyBorder="1" applyAlignment="1" applyProtection="1">
      <alignment horizontal="left"/>
      <protection hidden="1"/>
    </xf>
    <xf numFmtId="0" fontId="29" fillId="0" borderId="40" xfId="8" applyFont="1" applyBorder="1" applyProtection="1">
      <alignment vertical="center"/>
      <protection hidden="1"/>
    </xf>
    <xf numFmtId="0" fontId="29" fillId="0" borderId="93" xfId="8" applyFont="1" applyBorder="1" applyProtection="1">
      <alignment vertical="center"/>
      <protection hidden="1"/>
    </xf>
    <xf numFmtId="0" fontId="29" fillId="0" borderId="83" xfId="8" applyFont="1" applyBorder="1" applyProtection="1">
      <alignment vertical="center"/>
      <protection hidden="1"/>
    </xf>
    <xf numFmtId="0" fontId="29" fillId="0" borderId="258" xfId="8" applyFont="1" applyBorder="1" applyAlignment="1" applyProtection="1">
      <alignment horizontal="center" vertical="center"/>
      <protection hidden="1"/>
    </xf>
    <xf numFmtId="0" fontId="29" fillId="0" borderId="276" xfId="8" applyFont="1" applyBorder="1" applyAlignment="1" applyProtection="1">
      <alignment horizontal="center" vertical="center"/>
      <protection hidden="1"/>
    </xf>
    <xf numFmtId="0" fontId="29" fillId="0" borderId="118" xfId="8" applyFont="1" applyBorder="1" applyAlignment="1" applyProtection="1">
      <alignment horizontal="center" vertical="center"/>
      <protection hidden="1"/>
    </xf>
    <xf numFmtId="0" fontId="29" fillId="0" borderId="82" xfId="8" applyFont="1" applyBorder="1" applyAlignment="1" applyProtection="1">
      <alignment horizontal="center" vertical="center"/>
      <protection hidden="1"/>
    </xf>
    <xf numFmtId="0" fontId="29" fillId="0" borderId="106" xfId="8" applyFont="1" applyBorder="1" applyAlignment="1" applyProtection="1">
      <alignment vertical="top"/>
      <protection hidden="1"/>
    </xf>
    <xf numFmtId="0" fontId="29" fillId="0" borderId="50" xfId="8" applyFont="1" applyBorder="1" applyAlignment="1" applyProtection="1">
      <alignment vertical="top"/>
      <protection hidden="1"/>
    </xf>
    <xf numFmtId="0" fontId="29" fillId="0" borderId="122" xfId="8" applyFont="1" applyBorder="1" applyAlignment="1" applyProtection="1">
      <alignment horizontal="center" vertical="center"/>
      <protection hidden="1"/>
    </xf>
    <xf numFmtId="0" fontId="29" fillId="0" borderId="139" xfId="8" applyFont="1" applyBorder="1" applyAlignment="1" applyProtection="1">
      <alignment horizontal="center" vertical="center"/>
      <protection hidden="1"/>
    </xf>
    <xf numFmtId="0" fontId="29" fillId="0" borderId="106" xfId="8" applyFont="1" applyBorder="1" applyAlignment="1" applyProtection="1">
      <alignment vertical="top" wrapText="1"/>
      <protection hidden="1"/>
    </xf>
    <xf numFmtId="0" fontId="29" fillId="0" borderId="49" xfId="8" applyFont="1" applyBorder="1" applyAlignment="1" applyProtection="1">
      <alignment vertical="top"/>
      <protection hidden="1"/>
    </xf>
    <xf numFmtId="0" fontId="29" fillId="0" borderId="82" xfId="8" applyFont="1" applyBorder="1" applyProtection="1">
      <alignment vertical="center"/>
      <protection hidden="1"/>
    </xf>
    <xf numFmtId="0" fontId="29" fillId="0" borderId="85" xfId="8" applyFont="1" applyBorder="1" applyAlignment="1" applyProtection="1">
      <alignment vertical="top"/>
      <protection hidden="1"/>
    </xf>
    <xf numFmtId="0" fontId="29" fillId="0" borderId="90" xfId="8" applyFont="1" applyBorder="1" applyAlignment="1" applyProtection="1">
      <alignment vertical="center" wrapText="1"/>
      <protection hidden="1"/>
    </xf>
    <xf numFmtId="0" fontId="29" fillId="0" borderId="93" xfId="8" applyFont="1" applyBorder="1" applyAlignment="1" applyProtection="1">
      <alignment vertical="top"/>
      <protection hidden="1"/>
    </xf>
    <xf numFmtId="0" fontId="29" fillId="0" borderId="91" xfId="8" applyFont="1" applyBorder="1" applyProtection="1">
      <alignment vertical="center"/>
      <protection hidden="1"/>
    </xf>
    <xf numFmtId="0" fontId="29" fillId="0" borderId="82" xfId="8" applyFont="1" applyBorder="1" applyAlignment="1" applyProtection="1">
      <alignment vertical="center" shrinkToFit="1"/>
      <protection hidden="1"/>
    </xf>
    <xf numFmtId="0" fontId="29" fillId="0" borderId="357" xfId="8" applyFont="1" applyBorder="1" applyAlignment="1" applyProtection="1">
      <alignment horizontal="center" vertical="center" wrapText="1"/>
      <protection locked="0"/>
    </xf>
    <xf numFmtId="0" fontId="76" fillId="0" borderId="70" xfId="8" applyFont="1" applyBorder="1" applyProtection="1">
      <alignment vertical="center"/>
      <protection hidden="1"/>
    </xf>
    <xf numFmtId="0" fontId="28" fillId="0" borderId="74" xfId="7" applyFont="1" applyBorder="1" applyAlignment="1" applyProtection="1">
      <alignment horizontal="left" vertical="center"/>
      <protection locked="0"/>
    </xf>
    <xf numFmtId="0" fontId="3" fillId="0" borderId="71" xfId="7" applyBorder="1" applyAlignment="1" applyProtection="1">
      <alignment horizontal="center" vertical="center"/>
      <protection locked="0"/>
    </xf>
    <xf numFmtId="0" fontId="3" fillId="0" borderId="73" xfId="7" applyBorder="1" applyAlignment="1" applyProtection="1">
      <alignment horizontal="center" vertical="center"/>
      <protection locked="0"/>
    </xf>
    <xf numFmtId="0" fontId="3" fillId="0" borderId="77" xfId="7" applyBorder="1" applyAlignment="1" applyProtection="1">
      <alignment horizontal="center" vertical="center"/>
      <protection locked="0"/>
    </xf>
    <xf numFmtId="0" fontId="28" fillId="0" borderId="75" xfId="7" applyFont="1" applyBorder="1" applyAlignment="1" applyProtection="1">
      <alignment horizontal="left" vertical="center"/>
      <protection locked="0"/>
    </xf>
    <xf numFmtId="0" fontId="29" fillId="0" borderId="120" xfId="8" applyFont="1" applyBorder="1" applyAlignment="1" applyProtection="1">
      <alignment horizontal="center" vertical="center"/>
      <protection locked="0"/>
    </xf>
    <xf numFmtId="0" fontId="29" fillId="0" borderId="258" xfId="8" applyFont="1" applyBorder="1" applyAlignment="1" applyProtection="1">
      <alignment horizontal="center" vertical="center"/>
      <protection locked="0"/>
    </xf>
    <xf numFmtId="3" fontId="29" fillId="7" borderId="259" xfId="8" applyNumberFormat="1" applyFont="1" applyFill="1" applyBorder="1" applyAlignment="1" applyProtection="1">
      <alignment horizontal="right" vertical="center"/>
      <protection locked="0"/>
    </xf>
    <xf numFmtId="3" fontId="29" fillId="7" borderId="121" xfId="8" applyNumberFormat="1" applyFont="1" applyFill="1" applyBorder="1" applyAlignment="1" applyProtection="1">
      <alignment horizontal="right" vertical="center"/>
      <protection locked="0"/>
    </xf>
    <xf numFmtId="0" fontId="29" fillId="0" borderId="258" xfId="8" applyFont="1" applyBorder="1" applyAlignment="1" applyProtection="1">
      <alignment horizontal="left" vertical="center"/>
      <protection locked="0"/>
    </xf>
    <xf numFmtId="4" fontId="29" fillId="7" borderId="260" xfId="8" applyNumberFormat="1" applyFont="1" applyFill="1" applyBorder="1" applyProtection="1">
      <alignment vertical="center"/>
      <protection locked="0"/>
    </xf>
    <xf numFmtId="0" fontId="29" fillId="0" borderId="261" xfId="8" applyFont="1" applyBorder="1" applyAlignment="1" applyProtection="1">
      <alignment horizontal="left" vertical="center"/>
      <protection locked="0"/>
    </xf>
    <xf numFmtId="4" fontId="29" fillId="7" borderId="262" xfId="8" applyNumberFormat="1" applyFont="1" applyFill="1" applyBorder="1" applyProtection="1">
      <alignment vertical="center"/>
      <protection locked="0"/>
    </xf>
    <xf numFmtId="3" fontId="29" fillId="7" borderId="58" xfId="8" applyNumberFormat="1" applyFont="1" applyFill="1" applyBorder="1" applyAlignment="1" applyProtection="1">
      <alignment horizontal="right" vertical="center"/>
      <protection locked="0"/>
    </xf>
    <xf numFmtId="3" fontId="29" fillId="7" borderId="268" xfId="8" applyNumberFormat="1" applyFont="1" applyFill="1" applyBorder="1" applyAlignment="1" applyProtection="1">
      <alignment horizontal="right" vertical="center"/>
      <protection locked="0"/>
    </xf>
    <xf numFmtId="0" fontId="29" fillId="0" borderId="118" xfId="8" applyFont="1" applyBorder="1" applyAlignment="1" applyProtection="1">
      <alignment horizontal="left" vertical="center"/>
      <protection locked="0"/>
    </xf>
    <xf numFmtId="4" fontId="29" fillId="7" borderId="268" xfId="5" applyNumberFormat="1" applyFont="1" applyFill="1" applyBorder="1" applyAlignment="1" applyProtection="1">
      <alignment vertical="center"/>
      <protection locked="0"/>
    </xf>
    <xf numFmtId="0" fontId="29" fillId="0" borderId="83" xfId="8" applyFont="1" applyBorder="1" applyAlignment="1" applyProtection="1">
      <alignment horizontal="left" vertical="center"/>
      <protection locked="0"/>
    </xf>
    <xf numFmtId="0" fontId="29" fillId="0" borderId="269" xfId="8" applyFont="1" applyBorder="1" applyAlignment="1" applyProtection="1">
      <alignment horizontal="left" vertical="center"/>
      <protection locked="0"/>
    </xf>
    <xf numFmtId="0" fontId="34" fillId="0" borderId="118" xfId="8" applyFont="1" applyBorder="1" applyAlignment="1" applyProtection="1">
      <alignment horizontal="center" vertical="center"/>
      <protection locked="0"/>
    </xf>
    <xf numFmtId="0" fontId="34" fillId="0" borderId="83" xfId="8" applyFont="1" applyBorder="1" applyAlignment="1" applyProtection="1">
      <alignment horizontal="left" vertical="center"/>
      <protection locked="0"/>
    </xf>
    <xf numFmtId="0" fontId="29" fillId="0" borderId="120" xfId="8" applyFont="1" applyBorder="1" applyAlignment="1" applyProtection="1">
      <alignment horizontal="left" vertical="center"/>
      <protection locked="0"/>
    </xf>
    <xf numFmtId="40" fontId="29" fillId="7" borderId="44" xfId="5" applyNumberFormat="1" applyFont="1" applyFill="1" applyBorder="1" applyAlignment="1" applyProtection="1">
      <alignment vertical="center"/>
      <protection locked="0"/>
    </xf>
    <xf numFmtId="40" fontId="29" fillId="7" borderId="262" xfId="5" applyNumberFormat="1" applyFont="1" applyFill="1" applyBorder="1" applyAlignment="1" applyProtection="1">
      <alignment vertical="center"/>
      <protection locked="0"/>
    </xf>
    <xf numFmtId="40" fontId="29" fillId="7" borderId="268" xfId="5" applyNumberFormat="1" applyFont="1" applyFill="1" applyBorder="1" applyAlignment="1" applyProtection="1">
      <alignment vertical="center"/>
      <protection locked="0"/>
    </xf>
    <xf numFmtId="0" fontId="29" fillId="0" borderId="82" xfId="8" applyFont="1" applyBorder="1" applyAlignment="1" applyProtection="1">
      <alignment horizontal="left" vertical="center"/>
      <protection locked="0"/>
    </xf>
    <xf numFmtId="40" fontId="29" fillId="7" borderId="102" xfId="5" applyNumberFormat="1" applyFont="1" applyFill="1" applyBorder="1" applyAlignment="1" applyProtection="1">
      <alignment vertical="center"/>
      <protection locked="0"/>
    </xf>
    <xf numFmtId="0" fontId="29" fillId="7" borderId="121" xfId="8" applyFont="1" applyFill="1" applyBorder="1" applyProtection="1">
      <alignment vertical="center"/>
      <protection locked="0"/>
    </xf>
    <xf numFmtId="182" fontId="29" fillId="7" borderId="121" xfId="8" applyNumberFormat="1" applyFont="1" applyFill="1" applyBorder="1" applyProtection="1">
      <alignment vertical="center"/>
      <protection locked="0"/>
    </xf>
    <xf numFmtId="40" fontId="29" fillId="7" borderId="38" xfId="5" applyNumberFormat="1" applyFont="1" applyFill="1" applyBorder="1" applyAlignment="1" applyProtection="1">
      <alignment vertical="center"/>
      <protection locked="0"/>
    </xf>
    <xf numFmtId="40" fontId="29" fillId="7" borderId="1" xfId="5" applyNumberFormat="1" applyFont="1" applyFill="1" applyBorder="1" applyAlignment="1" applyProtection="1">
      <alignment vertical="center"/>
      <protection locked="0"/>
    </xf>
    <xf numFmtId="40" fontId="29" fillId="7" borderId="119" xfId="8" applyNumberFormat="1" applyFont="1" applyFill="1" applyBorder="1" applyProtection="1">
      <alignment vertical="center"/>
      <protection locked="0"/>
    </xf>
    <xf numFmtId="0" fontId="29" fillId="7" borderId="119" xfId="8" applyFont="1" applyFill="1" applyBorder="1" applyAlignment="1" applyProtection="1">
      <alignment horizontal="right" vertical="center"/>
      <protection locked="0"/>
    </xf>
    <xf numFmtId="40" fontId="29" fillId="7" borderId="71" xfId="5" applyNumberFormat="1" applyFont="1" applyFill="1" applyBorder="1" applyAlignment="1" applyProtection="1">
      <alignment vertical="center"/>
      <protection locked="0"/>
    </xf>
    <xf numFmtId="40" fontId="29" fillId="7" borderId="76" xfId="5" applyNumberFormat="1" applyFont="1" applyFill="1" applyBorder="1" applyAlignment="1" applyProtection="1">
      <alignment vertical="center"/>
      <protection locked="0"/>
    </xf>
    <xf numFmtId="182" fontId="29" fillId="7" borderId="58" xfId="8" applyNumberFormat="1" applyFont="1" applyFill="1" applyBorder="1" applyProtection="1">
      <alignment vertical="center"/>
      <protection locked="0"/>
    </xf>
    <xf numFmtId="0" fontId="29" fillId="7" borderId="101" xfId="8" applyFont="1" applyFill="1" applyBorder="1" applyAlignment="1" applyProtection="1">
      <alignment horizontal="right" vertical="center"/>
      <protection locked="0"/>
    </xf>
    <xf numFmtId="182" fontId="29" fillId="12" borderId="121" xfId="8" applyNumberFormat="1" applyFont="1" applyFill="1" applyBorder="1" applyProtection="1">
      <alignment vertical="center"/>
      <protection locked="0"/>
    </xf>
    <xf numFmtId="40" fontId="29" fillId="7" borderId="260" xfId="8" applyNumberFormat="1" applyFont="1" applyFill="1" applyBorder="1" applyProtection="1">
      <alignment vertical="center"/>
      <protection locked="0"/>
    </xf>
    <xf numFmtId="40" fontId="29" fillId="7" borderId="260" xfId="5" applyNumberFormat="1" applyFont="1" applyFill="1" applyBorder="1" applyAlignment="1" applyProtection="1">
      <alignment vertical="center"/>
      <protection locked="0"/>
    </xf>
    <xf numFmtId="40" fontId="29" fillId="7" borderId="276" xfId="5" applyNumberFormat="1" applyFont="1" applyFill="1" applyBorder="1" applyAlignment="1" applyProtection="1">
      <alignment vertical="center"/>
      <protection locked="0"/>
    </xf>
    <xf numFmtId="40" fontId="29" fillId="7" borderId="268" xfId="8" applyNumberFormat="1" applyFont="1" applyFill="1" applyBorder="1" applyProtection="1">
      <alignment vertical="center"/>
      <protection locked="0"/>
    </xf>
    <xf numFmtId="40" fontId="29" fillId="7" borderId="82" xfId="5" applyNumberFormat="1" applyFont="1" applyFill="1" applyBorder="1" applyAlignment="1" applyProtection="1">
      <alignment vertical="center"/>
      <protection locked="0"/>
    </xf>
    <xf numFmtId="0" fontId="29" fillId="7" borderId="121" xfId="8" applyFont="1" applyFill="1" applyBorder="1" applyAlignment="1" applyProtection="1">
      <alignment horizontal="right" vertical="center"/>
      <protection locked="0"/>
    </xf>
    <xf numFmtId="192" fontId="29" fillId="7" borderId="268" xfId="8" applyNumberFormat="1" applyFont="1" applyFill="1" applyBorder="1" applyProtection="1">
      <alignment vertical="center"/>
      <protection locked="0"/>
    </xf>
    <xf numFmtId="192" fontId="29" fillId="7" borderId="268" xfId="5" applyNumberFormat="1" applyFont="1" applyFill="1" applyBorder="1" applyAlignment="1" applyProtection="1">
      <alignment vertical="center"/>
      <protection locked="0"/>
    </xf>
    <xf numFmtId="192" fontId="29" fillId="7" borderId="82" xfId="5" applyNumberFormat="1" applyFont="1" applyFill="1" applyBorder="1" applyAlignment="1" applyProtection="1">
      <alignment vertical="center"/>
      <protection locked="0"/>
    </xf>
    <xf numFmtId="0" fontId="29" fillId="7" borderId="139" xfId="8" applyFont="1" applyFill="1" applyBorder="1" applyAlignment="1" applyProtection="1">
      <alignment horizontal="right" vertical="center"/>
      <protection locked="0"/>
    </xf>
    <xf numFmtId="183" fontId="29" fillId="0" borderId="118" xfId="8" applyNumberFormat="1" applyFont="1" applyBorder="1" applyAlignment="1" applyProtection="1">
      <alignment horizontal="center" vertical="center"/>
      <protection locked="0"/>
    </xf>
    <xf numFmtId="4" fontId="29" fillId="7" borderId="28" xfId="5" applyNumberFormat="1" applyFont="1" applyFill="1" applyBorder="1" applyAlignment="1" applyProtection="1">
      <alignment vertical="center"/>
      <protection locked="0"/>
    </xf>
    <xf numFmtId="4" fontId="29" fillId="7" borderId="29" xfId="5" applyNumberFormat="1" applyFont="1" applyFill="1" applyBorder="1" applyAlignment="1" applyProtection="1">
      <alignment vertical="center"/>
      <protection locked="0"/>
    </xf>
    <xf numFmtId="4" fontId="29" fillId="7" borderId="89" xfId="5" applyNumberFormat="1" applyFont="1" applyFill="1" applyBorder="1" applyAlignment="1" applyProtection="1">
      <alignment vertical="center"/>
      <protection locked="0"/>
    </xf>
    <xf numFmtId="4" fontId="29" fillId="7" borderId="88" xfId="5" applyNumberFormat="1" applyFont="1" applyFill="1" applyBorder="1" applyAlignment="1" applyProtection="1">
      <alignment vertical="center"/>
      <protection locked="0"/>
    </xf>
    <xf numFmtId="4" fontId="29" fillId="7" borderId="90" xfId="5" applyNumberFormat="1" applyFont="1" applyFill="1" applyBorder="1" applyAlignment="1" applyProtection="1">
      <alignment vertical="center"/>
      <protection locked="0"/>
    </xf>
    <xf numFmtId="4" fontId="29" fillId="7" borderId="92" xfId="5" applyNumberFormat="1" applyFont="1" applyFill="1" applyBorder="1" applyAlignment="1" applyProtection="1">
      <alignment vertical="center"/>
      <protection locked="0"/>
    </xf>
    <xf numFmtId="4" fontId="29" fillId="7" borderId="93" xfId="5" applyNumberFormat="1" applyFont="1" applyFill="1" applyBorder="1" applyAlignment="1" applyProtection="1">
      <alignment vertical="center"/>
      <protection locked="0"/>
    </xf>
    <xf numFmtId="4" fontId="29" fillId="7" borderId="94" xfId="5" applyNumberFormat="1" applyFont="1" applyFill="1" applyBorder="1" applyAlignment="1" applyProtection="1">
      <alignment vertical="center"/>
      <protection locked="0"/>
    </xf>
    <xf numFmtId="4" fontId="29" fillId="7" borderId="41" xfId="5" applyNumberFormat="1" applyFont="1" applyFill="1" applyBorder="1" applyAlignment="1" applyProtection="1">
      <alignment vertical="center"/>
      <protection locked="0"/>
    </xf>
    <xf numFmtId="4" fontId="29" fillId="7" borderId="40" xfId="5" applyNumberFormat="1" applyFont="1" applyFill="1" applyBorder="1" applyAlignment="1" applyProtection="1">
      <alignment vertical="center"/>
      <protection locked="0"/>
    </xf>
    <xf numFmtId="0" fontId="29" fillId="11" borderId="147" xfId="8" applyFont="1" applyFill="1" applyBorder="1" applyProtection="1">
      <alignment vertical="center"/>
      <protection locked="0"/>
    </xf>
    <xf numFmtId="0" fontId="29" fillId="11" borderId="94" xfId="8" applyFont="1" applyFill="1" applyBorder="1" applyProtection="1">
      <alignment vertical="center"/>
      <protection locked="0"/>
    </xf>
    <xf numFmtId="0" fontId="56" fillId="0" borderId="239" xfId="8" applyFont="1" applyBorder="1" applyAlignment="1" applyProtection="1">
      <alignment vertical="center" wrapText="1"/>
      <protection locked="0"/>
    </xf>
    <xf numFmtId="0" fontId="56" fillId="0" borderId="105" xfId="8" applyFont="1" applyBorder="1" applyAlignment="1" applyProtection="1">
      <alignment vertical="center" wrapText="1"/>
      <protection locked="0"/>
    </xf>
    <xf numFmtId="4" fontId="29" fillId="7" borderId="147" xfId="5" applyNumberFormat="1" applyFont="1" applyFill="1" applyBorder="1" applyAlignment="1" applyProtection="1">
      <alignment vertical="center"/>
      <protection locked="0"/>
    </xf>
    <xf numFmtId="4" fontId="29" fillId="7" borderId="95" xfId="5" applyNumberFormat="1" applyFont="1" applyFill="1" applyBorder="1" applyAlignment="1" applyProtection="1">
      <alignment vertical="center"/>
      <protection locked="0"/>
    </xf>
    <xf numFmtId="0" fontId="29" fillId="0" borderId="270" xfId="8" applyFont="1" applyBorder="1" applyAlignment="1" applyProtection="1">
      <alignment vertical="center" wrapText="1"/>
      <protection locked="0"/>
    </xf>
    <xf numFmtId="0" fontId="29" fillId="0" borderId="239" xfId="8" applyFont="1" applyBorder="1" applyAlignment="1" applyProtection="1">
      <alignment vertical="center" wrapText="1"/>
      <protection locked="0"/>
    </xf>
    <xf numFmtId="0" fontId="29" fillId="0" borderId="325" xfId="8" applyFont="1" applyBorder="1" applyAlignment="1" applyProtection="1">
      <alignment vertical="center" wrapText="1"/>
      <protection locked="0"/>
    </xf>
    <xf numFmtId="0" fontId="29" fillId="0" borderId="326" xfId="8" applyFont="1" applyBorder="1" applyAlignment="1" applyProtection="1">
      <alignment vertical="center" wrapText="1"/>
      <protection locked="0"/>
    </xf>
    <xf numFmtId="0" fontId="56" fillId="0" borderId="239" xfId="8" applyFont="1" applyBorder="1" applyProtection="1">
      <alignment vertical="center"/>
      <protection locked="0"/>
    </xf>
    <xf numFmtId="0" fontId="56" fillId="0" borderId="105" xfId="8" applyFont="1" applyBorder="1" applyProtection="1">
      <alignment vertical="center"/>
      <protection locked="0"/>
    </xf>
    <xf numFmtId="4" fontId="29" fillId="7" borderId="120" xfId="5" applyNumberFormat="1" applyFont="1" applyFill="1" applyBorder="1" applyAlignment="1" applyProtection="1">
      <alignment vertical="center"/>
      <protection locked="0"/>
    </xf>
    <xf numFmtId="4" fontId="29" fillId="7" borderId="121" xfId="5" applyNumberFormat="1" applyFont="1" applyFill="1" applyBorder="1" applyAlignment="1" applyProtection="1">
      <alignment vertical="center"/>
      <protection locked="0"/>
    </xf>
    <xf numFmtId="4" fontId="29" fillId="7" borderId="243" xfId="5" applyNumberFormat="1" applyFont="1" applyFill="1" applyBorder="1" applyAlignment="1" applyProtection="1">
      <alignment vertical="center"/>
      <protection locked="0"/>
    </xf>
    <xf numFmtId="4" fontId="29" fillId="7" borderId="177" xfId="5" applyNumberFormat="1" applyFont="1" applyFill="1" applyBorder="1" applyAlignment="1" applyProtection="1">
      <alignment vertical="center"/>
      <protection locked="0"/>
    </xf>
    <xf numFmtId="4" fontId="29" fillId="7" borderId="244" xfId="5" applyNumberFormat="1" applyFont="1" applyFill="1" applyBorder="1" applyAlignment="1" applyProtection="1">
      <alignment vertical="center"/>
      <protection locked="0"/>
    </xf>
    <xf numFmtId="4" fontId="29" fillId="7" borderId="37" xfId="5" applyNumberFormat="1" applyFont="1" applyFill="1" applyBorder="1" applyAlignment="1" applyProtection="1">
      <alignment vertical="center"/>
      <protection locked="0"/>
    </xf>
    <xf numFmtId="4" fontId="29" fillId="7" borderId="91" xfId="5" applyNumberFormat="1" applyFont="1" applyFill="1" applyBorder="1" applyAlignment="1" applyProtection="1">
      <alignment vertical="center"/>
      <protection locked="0"/>
    </xf>
    <xf numFmtId="0" fontId="29" fillId="0" borderId="239" xfId="8" applyFont="1" applyBorder="1" applyAlignment="1" applyProtection="1">
      <alignment horizontal="center" vertical="top" wrapText="1"/>
      <protection locked="0"/>
    </xf>
    <xf numFmtId="0" fontId="29" fillId="0" borderId="239" xfId="8" applyFont="1" applyBorder="1" applyAlignment="1" applyProtection="1">
      <alignment horizontal="center" wrapText="1"/>
      <protection locked="0"/>
    </xf>
    <xf numFmtId="0" fontId="28" fillId="0" borderId="270" xfId="8" applyFont="1" applyBorder="1" applyAlignment="1" applyProtection="1">
      <alignment vertical="center" textRotation="255"/>
      <protection locked="0"/>
    </xf>
    <xf numFmtId="0" fontId="28" fillId="0" borderId="239" xfId="8" applyFont="1" applyBorder="1" applyAlignment="1" applyProtection="1">
      <alignment vertical="center" textRotation="255"/>
      <protection locked="0"/>
    </xf>
    <xf numFmtId="0" fontId="28" fillId="0" borderId="105" xfId="8" applyFont="1" applyBorder="1" applyAlignment="1" applyProtection="1">
      <alignment vertical="center" textRotation="255"/>
      <protection locked="0"/>
    </xf>
    <xf numFmtId="4" fontId="29" fillId="7" borderId="40" xfId="8" applyNumberFormat="1" applyFont="1" applyFill="1" applyBorder="1" applyProtection="1">
      <alignment vertical="center"/>
      <protection locked="0"/>
    </xf>
    <xf numFmtId="4" fontId="29" fillId="7" borderId="85" xfId="8" applyNumberFormat="1" applyFont="1" applyFill="1" applyBorder="1" applyProtection="1">
      <alignment vertical="center"/>
      <protection locked="0"/>
    </xf>
    <xf numFmtId="4" fontId="29" fillId="7" borderId="28" xfId="8" applyNumberFormat="1" applyFont="1" applyFill="1" applyBorder="1" applyProtection="1">
      <alignment vertical="center"/>
      <protection locked="0"/>
    </xf>
    <xf numFmtId="4" fontId="29" fillId="7" borderId="37" xfId="8" applyNumberFormat="1" applyFont="1" applyFill="1" applyBorder="1" applyProtection="1">
      <alignment vertical="center"/>
      <protection locked="0"/>
    </xf>
    <xf numFmtId="4" fontId="29" fillId="7" borderId="93" xfId="8" applyNumberFormat="1" applyFont="1" applyFill="1" applyBorder="1" applyProtection="1">
      <alignment vertical="center"/>
      <protection locked="0"/>
    </xf>
    <xf numFmtId="4" fontId="29" fillId="7" borderId="91" xfId="8" applyNumberFormat="1" applyFont="1" applyFill="1" applyBorder="1" applyProtection="1">
      <alignment vertical="center"/>
      <protection locked="0"/>
    </xf>
    <xf numFmtId="4" fontId="29" fillId="7" borderId="29" xfId="8" applyNumberFormat="1" applyFont="1" applyFill="1" applyBorder="1" applyProtection="1">
      <alignment vertical="center"/>
      <protection locked="0"/>
    </xf>
    <xf numFmtId="4" fontId="29" fillId="7" borderId="92" xfId="8" applyNumberFormat="1" applyFont="1" applyFill="1" applyBorder="1" applyProtection="1">
      <alignment vertical="center"/>
      <protection locked="0"/>
    </xf>
    <xf numFmtId="4" fontId="29" fillId="7" borderId="89" xfId="8" applyNumberFormat="1" applyFont="1" applyFill="1" applyBorder="1" applyProtection="1">
      <alignment vertical="center"/>
      <protection locked="0"/>
    </xf>
    <xf numFmtId="4" fontId="29" fillId="7" borderId="147" xfId="8" applyNumberFormat="1" applyFont="1" applyFill="1" applyBorder="1" applyProtection="1">
      <alignment vertical="center"/>
      <protection locked="0"/>
    </xf>
    <xf numFmtId="192" fontId="29" fillId="7" borderId="28" xfId="8" applyNumberFormat="1" applyFont="1" applyFill="1" applyBorder="1" applyProtection="1">
      <alignment vertical="center"/>
      <protection locked="0"/>
    </xf>
    <xf numFmtId="192" fontId="29" fillId="7" borderId="89" xfId="8" applyNumberFormat="1" applyFont="1" applyFill="1" applyBorder="1" applyProtection="1">
      <alignment vertical="center"/>
      <protection locked="0"/>
    </xf>
    <xf numFmtId="192" fontId="29" fillId="14" borderId="28" xfId="8" applyNumberFormat="1" applyFont="1" applyFill="1" applyBorder="1" applyProtection="1">
      <alignment vertical="center"/>
      <protection locked="0"/>
    </xf>
    <xf numFmtId="192" fontId="29" fillId="14" borderId="89" xfId="8" applyNumberFormat="1" applyFont="1" applyFill="1" applyBorder="1" applyProtection="1">
      <alignment vertical="center"/>
      <protection locked="0"/>
    </xf>
    <xf numFmtId="192" fontId="29" fillId="14" borderId="40" xfId="8" applyNumberFormat="1" applyFont="1" applyFill="1" applyBorder="1" applyProtection="1">
      <alignment vertical="center"/>
      <protection locked="0"/>
    </xf>
    <xf numFmtId="0" fontId="4" fillId="0" borderId="37" xfId="8" applyFont="1" applyBorder="1">
      <alignment vertical="center"/>
    </xf>
    <xf numFmtId="0" fontId="59" fillId="0" borderId="33" xfId="8" applyFont="1" applyBorder="1" applyAlignment="1">
      <alignment horizontal="left" vertical="center" wrapText="1" indent="1"/>
    </xf>
    <xf numFmtId="0" fontId="59" fillId="0" borderId="37" xfId="8" applyFont="1" applyBorder="1">
      <alignment vertical="center"/>
    </xf>
    <xf numFmtId="0" fontId="59" fillId="11" borderId="37" xfId="8" applyFont="1" applyFill="1" applyBorder="1" applyAlignment="1">
      <alignment horizontal="center" vertical="center"/>
    </xf>
    <xf numFmtId="0" fontId="4" fillId="8" borderId="0" xfId="8" applyFont="1" applyFill="1">
      <alignment vertical="center"/>
    </xf>
    <xf numFmtId="0" fontId="103" fillId="0" borderId="0" xfId="8" applyFont="1">
      <alignment vertical="center"/>
    </xf>
    <xf numFmtId="0" fontId="4" fillId="8" borderId="0" xfId="8" applyFont="1" applyFill="1" applyAlignment="1">
      <alignment horizontal="right" vertical="center"/>
    </xf>
    <xf numFmtId="0" fontId="11" fillId="8" borderId="0" xfId="8" applyFont="1" applyFill="1">
      <alignment vertical="center"/>
    </xf>
    <xf numFmtId="0" fontId="6" fillId="8" borderId="0" xfId="8" applyFont="1" applyFill="1">
      <alignment vertical="center"/>
    </xf>
    <xf numFmtId="0" fontId="103" fillId="8" borderId="0" xfId="8" applyFont="1" applyFill="1">
      <alignment vertical="center"/>
    </xf>
    <xf numFmtId="0" fontId="59" fillId="8" borderId="0" xfId="8" applyFont="1" applyFill="1" applyAlignment="1">
      <alignment horizontal="left" vertical="center"/>
    </xf>
    <xf numFmtId="0" fontId="41" fillId="8" borderId="0" xfId="8" applyFont="1" applyFill="1" applyAlignment="1">
      <alignment horizontal="left" vertical="center"/>
    </xf>
    <xf numFmtId="49" fontId="4" fillId="8" borderId="0" xfId="8" applyNumberFormat="1" applyFont="1" applyFill="1" applyAlignment="1">
      <alignment horizontal="left" vertical="top"/>
    </xf>
    <xf numFmtId="0" fontId="4" fillId="8" borderId="0" xfId="8" applyFont="1" applyFill="1" applyAlignment="1">
      <alignment horizontal="left" vertical="top"/>
    </xf>
    <xf numFmtId="0" fontId="25" fillId="8" borderId="0" xfId="8" applyFont="1" applyFill="1" applyAlignment="1" applyProtection="1">
      <alignment horizontal="center" vertical="center"/>
      <protection locked="0"/>
    </xf>
    <xf numFmtId="0" fontId="104" fillId="8" borderId="0" xfId="8" applyFont="1" applyFill="1">
      <alignment vertical="center"/>
    </xf>
    <xf numFmtId="0" fontId="55" fillId="8" borderId="0" xfId="8" applyFill="1" applyAlignment="1">
      <alignment horizontal="left" vertical="center"/>
    </xf>
    <xf numFmtId="0" fontId="46" fillId="8" borderId="0" xfId="8" applyFont="1" applyFill="1" applyAlignment="1">
      <alignment horizontal="left" vertical="center"/>
    </xf>
    <xf numFmtId="0" fontId="4" fillId="8" borderId="0" xfId="8" applyFont="1" applyFill="1" applyAlignment="1">
      <alignment horizontal="left" vertical="center"/>
    </xf>
    <xf numFmtId="0" fontId="4" fillId="8" borderId="0" xfId="8" applyFont="1" applyFill="1" applyAlignment="1">
      <alignment vertical="top" wrapText="1"/>
    </xf>
    <xf numFmtId="0" fontId="64" fillId="7" borderId="375" xfId="8" applyFont="1" applyFill="1" applyBorder="1" applyAlignment="1">
      <alignment horizontal="center" vertical="center"/>
    </xf>
    <xf numFmtId="0" fontId="64" fillId="7" borderId="27" xfId="8" applyFont="1" applyFill="1" applyBorder="1" applyAlignment="1">
      <alignment horizontal="center" vertical="center"/>
    </xf>
    <xf numFmtId="0" fontId="64" fillId="7" borderId="28" xfId="8" applyFont="1" applyFill="1" applyBorder="1" applyAlignment="1">
      <alignment horizontal="center" vertical="center"/>
    </xf>
    <xf numFmtId="0" fontId="4" fillId="0" borderId="37" xfId="8" applyFont="1" applyBorder="1" applyAlignment="1">
      <alignment horizontal="left" vertical="center"/>
    </xf>
    <xf numFmtId="0" fontId="4" fillId="0" borderId="29" xfId="8" applyFont="1" applyBorder="1" applyAlignment="1">
      <alignment horizontal="center" vertical="center"/>
    </xf>
    <xf numFmtId="0" fontId="64" fillId="7" borderId="17" xfId="8" applyFont="1" applyFill="1" applyBorder="1" applyAlignment="1">
      <alignment horizontal="center" vertical="center"/>
    </xf>
    <xf numFmtId="0" fontId="64" fillId="0" borderId="0" xfId="8" applyFont="1">
      <alignment vertical="center"/>
    </xf>
    <xf numFmtId="0" fontId="66" fillId="0" borderId="0" xfId="8" applyFont="1" applyAlignment="1">
      <alignment vertical="center" shrinkToFit="1"/>
    </xf>
    <xf numFmtId="199" fontId="64" fillId="0" borderId="0" xfId="8" applyNumberFormat="1" applyFont="1">
      <alignment vertical="center"/>
    </xf>
    <xf numFmtId="49" fontId="66" fillId="0" borderId="0" xfId="8" applyNumberFormat="1" applyFont="1" applyAlignment="1">
      <alignment vertical="center" shrinkToFit="1"/>
    </xf>
    <xf numFmtId="49" fontId="66" fillId="0" borderId="0" xfId="8" applyNumberFormat="1" applyFont="1" applyAlignment="1">
      <alignment horizontal="left" vertical="center" indent="1" shrinkToFit="1"/>
    </xf>
    <xf numFmtId="0" fontId="66" fillId="0" borderId="336" xfId="8" applyFont="1" applyBorder="1" applyAlignment="1">
      <alignment horizontal="center" vertical="center"/>
    </xf>
    <xf numFmtId="0" fontId="53" fillId="0" borderId="0" xfId="8" applyFont="1" applyAlignment="1">
      <alignment horizontal="center" vertical="center" wrapText="1"/>
    </xf>
    <xf numFmtId="0" fontId="21" fillId="0" borderId="0" xfId="8" applyFont="1" applyAlignment="1">
      <alignment horizontal="center" vertical="center"/>
    </xf>
    <xf numFmtId="0" fontId="59" fillId="0" borderId="37" xfId="8" applyFont="1" applyBorder="1" applyAlignment="1">
      <alignment vertical="center" shrinkToFit="1"/>
    </xf>
    <xf numFmtId="0" fontId="4" fillId="0" borderId="0" xfId="8" applyFont="1" applyAlignment="1">
      <alignment vertical="center" shrinkToFit="1"/>
    </xf>
    <xf numFmtId="0" fontId="64" fillId="7" borderId="387" xfId="8" applyFont="1" applyFill="1" applyBorder="1" applyAlignment="1">
      <alignment horizontal="center" vertical="center"/>
    </xf>
    <xf numFmtId="0" fontId="66" fillId="0" borderId="375" xfId="8" applyFont="1" applyBorder="1" applyAlignment="1">
      <alignment vertical="center" shrinkToFit="1"/>
    </xf>
    <xf numFmtId="0" fontId="3" fillId="0" borderId="37" xfId="8" applyFont="1" applyBorder="1" applyAlignment="1">
      <alignment horizontal="center" vertical="center"/>
    </xf>
    <xf numFmtId="0" fontId="59" fillId="0" borderId="29" xfId="8" applyFont="1" applyBorder="1" applyAlignment="1">
      <alignment horizontal="left" vertical="center"/>
    </xf>
    <xf numFmtId="0" fontId="4" fillId="0" borderId="37" xfId="8" applyFont="1" applyBorder="1" applyAlignment="1">
      <alignment vertical="center" shrinkToFit="1"/>
    </xf>
    <xf numFmtId="0" fontId="3" fillId="0" borderId="37" xfId="8" applyFont="1" applyBorder="1">
      <alignment vertical="center"/>
    </xf>
    <xf numFmtId="0" fontId="3" fillId="0" borderId="37" xfId="8" applyFont="1" applyBorder="1" applyAlignment="1">
      <alignment vertical="center" shrinkToFit="1"/>
    </xf>
    <xf numFmtId="0" fontId="62" fillId="0" borderId="0" xfId="8" applyFont="1" applyAlignment="1">
      <alignment horizontal="center" vertical="center" shrinkToFit="1"/>
    </xf>
    <xf numFmtId="0" fontId="62" fillId="0" borderId="0" xfId="8" applyFont="1" applyAlignment="1">
      <alignment horizontal="left" vertical="center" shrinkToFit="1"/>
    </xf>
    <xf numFmtId="0" fontId="4" fillId="0" borderId="37" xfId="8" applyFont="1" applyBorder="1" applyAlignment="1">
      <alignment vertical="center" wrapText="1"/>
    </xf>
    <xf numFmtId="193" fontId="4" fillId="0" borderId="29" xfId="1" applyNumberFormat="1" applyFont="1" applyBorder="1" applyAlignment="1">
      <alignment horizontal="center" vertical="center" wrapText="1"/>
    </xf>
    <xf numFmtId="0" fontId="59" fillId="0" borderId="36" xfId="8" applyFont="1" applyBorder="1">
      <alignment vertical="center"/>
    </xf>
    <xf numFmtId="0" fontId="59" fillId="0" borderId="23" xfId="8" applyFont="1" applyBorder="1">
      <alignment vertical="center"/>
    </xf>
    <xf numFmtId="0" fontId="59" fillId="0" borderId="33" xfId="8" applyFont="1" applyBorder="1">
      <alignment vertical="center"/>
    </xf>
    <xf numFmtId="0" fontId="59" fillId="0" borderId="145" xfId="8" applyFont="1" applyBorder="1">
      <alignment vertical="center"/>
    </xf>
    <xf numFmtId="0" fontId="59" fillId="0" borderId="24" xfId="8" applyFont="1" applyBorder="1">
      <alignment vertical="center"/>
    </xf>
    <xf numFmtId="0" fontId="59" fillId="0" borderId="16" xfId="8" applyFont="1" applyBorder="1">
      <alignment vertical="center"/>
    </xf>
    <xf numFmtId="0" fontId="62" fillId="0" borderId="0" xfId="8" applyFont="1" applyAlignment="1">
      <alignment horizontal="left" vertical="center" indent="1"/>
    </xf>
    <xf numFmtId="0" fontId="51" fillId="0" borderId="0" xfId="7" applyFont="1" applyProtection="1">
      <alignment vertical="center"/>
      <protection locked="0"/>
    </xf>
    <xf numFmtId="0" fontId="28" fillId="0" borderId="53" xfId="7" applyFont="1" applyBorder="1" applyAlignment="1" applyProtection="1">
      <alignment horizontal="right" vertical="center"/>
      <protection locked="0"/>
    </xf>
    <xf numFmtId="0" fontId="28" fillId="0" borderId="54" xfId="7" applyFont="1" applyBorder="1" applyAlignment="1" applyProtection="1">
      <alignment horizontal="right" vertical="center"/>
      <protection locked="0"/>
    </xf>
    <xf numFmtId="0" fontId="28" fillId="0" borderId="175" xfId="7" applyFont="1" applyBorder="1" applyAlignment="1" applyProtection="1">
      <alignment horizontal="right" vertical="center"/>
      <protection locked="0"/>
    </xf>
    <xf numFmtId="0" fontId="60" fillId="0" borderId="0" xfId="14" applyFont="1" applyAlignment="1">
      <alignment vertical="center" shrinkToFit="1"/>
    </xf>
    <xf numFmtId="0" fontId="71" fillId="0" borderId="0" xfId="8" applyFont="1" applyAlignment="1">
      <alignment horizontal="left" vertical="center"/>
    </xf>
    <xf numFmtId="0" fontId="54" fillId="0" borderId="0" xfId="8" applyFont="1" applyAlignment="1">
      <alignment horizontal="left" vertical="center" indent="1"/>
    </xf>
    <xf numFmtId="0" fontId="50" fillId="0" borderId="181" xfId="8" applyFont="1" applyBorder="1" applyAlignment="1">
      <alignment vertical="center" wrapText="1"/>
    </xf>
    <xf numFmtId="0" fontId="50" fillId="0" borderId="45" xfId="8" applyFont="1" applyBorder="1" applyAlignment="1">
      <alignment vertical="center" wrapText="1"/>
    </xf>
    <xf numFmtId="0" fontId="50" fillId="0" borderId="25" xfId="8" applyFont="1" applyBorder="1" applyAlignment="1">
      <alignment vertical="center" wrapText="1"/>
    </xf>
    <xf numFmtId="0" fontId="66" fillId="0" borderId="25" xfId="8" applyFont="1" applyBorder="1" applyAlignment="1">
      <alignment horizontal="center" vertical="center"/>
    </xf>
    <xf numFmtId="0" fontId="66" fillId="0" borderId="388" xfId="8" applyFont="1" applyBorder="1" applyAlignment="1">
      <alignment horizontal="center" vertical="center"/>
    </xf>
    <xf numFmtId="0" fontId="66" fillId="0" borderId="55" xfId="8" applyFont="1" applyBorder="1" applyAlignment="1">
      <alignment horizontal="center" vertical="center"/>
    </xf>
    <xf numFmtId="0" fontId="28" fillId="10" borderId="179" xfId="7" applyFont="1" applyFill="1" applyBorder="1" applyProtection="1">
      <alignment vertical="center"/>
      <protection locked="0"/>
    </xf>
    <xf numFmtId="0" fontId="28" fillId="10" borderId="180" xfId="7" applyFont="1" applyFill="1" applyBorder="1" applyProtection="1">
      <alignment vertical="center"/>
      <protection locked="0"/>
    </xf>
    <xf numFmtId="0" fontId="3" fillId="0" borderId="70" xfId="8" applyFont="1" applyBorder="1" applyAlignment="1" applyProtection="1">
      <alignment horizontal="center" vertical="center"/>
      <protection locked="0"/>
    </xf>
    <xf numFmtId="0" fontId="15" fillId="0" borderId="0" xfId="8" applyFont="1" applyAlignment="1">
      <alignment horizontal="left" vertical="center"/>
    </xf>
    <xf numFmtId="0" fontId="111" fillId="0" borderId="239" xfId="8" applyFont="1" applyBorder="1" applyAlignment="1" applyProtection="1">
      <alignment horizontal="center" vertical="center" wrapText="1"/>
      <protection locked="0"/>
    </xf>
    <xf numFmtId="0" fontId="29" fillId="0" borderId="325" xfId="8" applyFont="1" applyBorder="1" applyProtection="1">
      <alignment vertical="center"/>
      <protection locked="0"/>
    </xf>
    <xf numFmtId="0" fontId="29" fillId="0" borderId="105" xfId="8" applyFont="1" applyBorder="1" applyAlignment="1" applyProtection="1">
      <alignment vertical="center" wrapText="1"/>
      <protection locked="0"/>
    </xf>
    <xf numFmtId="0" fontId="28" fillId="0" borderId="70" xfId="8" applyFont="1" applyBorder="1" applyProtection="1">
      <alignment vertical="center"/>
      <protection locked="0"/>
    </xf>
    <xf numFmtId="0" fontId="29" fillId="0" borderId="140" xfId="7" applyFont="1" applyBorder="1" applyAlignment="1" applyProtection="1">
      <alignment vertical="center" wrapText="1"/>
      <protection locked="0"/>
    </xf>
    <xf numFmtId="0" fontId="35" fillId="0" borderId="389" xfId="8" applyFont="1" applyBorder="1">
      <alignment vertical="center"/>
    </xf>
    <xf numFmtId="0" fontId="90" fillId="0" borderId="0" xfId="8" applyFont="1" applyAlignment="1">
      <alignment horizontal="center" vertical="center"/>
    </xf>
    <xf numFmtId="198" fontId="5" fillId="0" borderId="0" xfId="8" applyNumberFormat="1" applyFont="1" applyAlignment="1">
      <alignment horizontal="center" vertical="center" wrapText="1"/>
    </xf>
    <xf numFmtId="193" fontId="4" fillId="0" borderId="0" xfId="1" applyNumberFormat="1" applyFont="1" applyBorder="1" applyAlignment="1">
      <alignment horizontal="left" vertical="center" wrapText="1"/>
    </xf>
    <xf numFmtId="194" fontId="5" fillId="0" borderId="0" xfId="1" applyNumberFormat="1" applyFont="1" applyFill="1" applyBorder="1" applyAlignment="1">
      <alignment horizontal="center" vertical="center" wrapText="1"/>
    </xf>
    <xf numFmtId="0" fontId="97" fillId="0" borderId="6" xfId="8" applyFont="1" applyBorder="1">
      <alignment vertical="center"/>
    </xf>
    <xf numFmtId="0" fontId="62" fillId="0" borderId="6" xfId="8" applyFont="1" applyBorder="1">
      <alignment vertical="center"/>
    </xf>
    <xf numFmtId="0" fontId="96" fillId="0" borderId="0" xfId="8" applyFont="1" applyAlignment="1">
      <alignment horizontal="center" vertical="center"/>
    </xf>
    <xf numFmtId="0" fontId="95" fillId="0" borderId="6" xfId="8" applyFont="1" applyBorder="1">
      <alignment vertical="center"/>
    </xf>
    <xf numFmtId="0" fontId="107" fillId="0" borderId="0" xfId="7" applyFont="1" applyBorder="1" applyAlignment="1" applyProtection="1">
      <alignment horizontal="center" vertical="center"/>
      <protection locked="0"/>
    </xf>
    <xf numFmtId="0" fontId="28" fillId="0" borderId="82" xfId="7" applyFont="1" applyBorder="1" applyAlignment="1" applyProtection="1">
      <alignment horizontal="right" vertical="center" shrinkToFit="1"/>
      <protection locked="0"/>
    </xf>
    <xf numFmtId="178" fontId="28" fillId="0" borderId="82" xfId="4" applyNumberFormat="1" applyFont="1" applyFill="1" applyBorder="1" applyAlignment="1" applyProtection="1">
      <alignment vertical="center"/>
      <protection hidden="1"/>
    </xf>
    <xf numFmtId="0" fontId="28" fillId="0" borderId="139" xfId="7" applyFont="1" applyBorder="1" applyAlignment="1" applyProtection="1">
      <alignment horizontal="center" vertical="center"/>
      <protection locked="0"/>
    </xf>
    <xf numFmtId="0" fontId="27" fillId="0" borderId="0" xfId="7" applyFont="1" applyBorder="1" applyAlignment="1" applyProtection="1">
      <alignment horizontal="left" vertical="center" indent="1"/>
      <protection locked="0"/>
    </xf>
    <xf numFmtId="0" fontId="36" fillId="0" borderId="0" xfId="7" applyFont="1" applyBorder="1" applyAlignment="1" applyProtection="1">
      <alignment horizontal="left" vertical="center" indent="1"/>
      <protection locked="0"/>
    </xf>
    <xf numFmtId="0" fontId="3" fillId="0" borderId="0" xfId="7" applyAlignment="1" applyProtection="1">
      <alignment horizontal="left" vertical="center" indent="1"/>
      <protection locked="0"/>
    </xf>
    <xf numFmtId="0" fontId="29" fillId="0" borderId="0" xfId="7" applyFont="1" applyAlignment="1" applyProtection="1">
      <alignment horizontal="left" vertical="center" indent="1"/>
      <protection locked="0"/>
    </xf>
    <xf numFmtId="0" fontId="29" fillId="0" borderId="140" xfId="7" applyFont="1" applyBorder="1" applyAlignment="1" applyProtection="1">
      <alignment horizontal="center" vertical="center" wrapText="1"/>
      <protection locked="0"/>
    </xf>
    <xf numFmtId="0" fontId="3" fillId="0" borderId="0" xfId="10" applyAlignment="1">
      <alignment horizontal="left" vertical="center" indent="1"/>
    </xf>
    <xf numFmtId="0" fontId="29" fillId="0" borderId="198" xfId="7" applyFont="1" applyBorder="1" applyAlignment="1" applyProtection="1">
      <alignment horizontal="center" vertical="center" wrapText="1"/>
      <protection locked="0"/>
    </xf>
    <xf numFmtId="38" fontId="3" fillId="0" borderId="171" xfId="4" applyFont="1" applyFill="1" applyBorder="1" applyProtection="1">
      <alignment vertical="center"/>
      <protection hidden="1"/>
    </xf>
    <xf numFmtId="0" fontId="28" fillId="0" borderId="0" xfId="7" applyFont="1" applyBorder="1" applyAlignment="1" applyProtection="1">
      <alignment horizontal="center" vertical="center" wrapText="1"/>
      <protection locked="0"/>
    </xf>
    <xf numFmtId="0" fontId="11" fillId="0" borderId="0" xfId="7" applyFont="1" applyAlignment="1" applyProtection="1">
      <alignment horizontal="center" vertical="center"/>
      <protection locked="0"/>
    </xf>
    <xf numFmtId="0" fontId="29" fillId="0" borderId="85" xfId="7" applyFont="1" applyBorder="1" applyProtection="1">
      <alignment vertical="center"/>
      <protection locked="0"/>
    </xf>
    <xf numFmtId="0" fontId="29" fillId="0" borderId="147" xfId="7" applyFont="1" applyBorder="1" applyProtection="1">
      <alignment vertical="center"/>
      <protection locked="0"/>
    </xf>
    <xf numFmtId="0" fontId="29" fillId="0" borderId="89" xfId="7" applyFont="1" applyBorder="1" applyProtection="1">
      <alignment vertical="center"/>
      <protection locked="0"/>
    </xf>
    <xf numFmtId="0" fontId="29" fillId="0" borderId="153" xfId="7" applyFont="1" applyBorder="1" applyProtection="1">
      <alignment vertical="center"/>
      <protection locked="0"/>
    </xf>
    <xf numFmtId="0" fontId="29" fillId="0" borderId="157" xfId="7" applyFont="1" applyBorder="1" applyProtection="1">
      <alignment vertical="center"/>
      <protection locked="0"/>
    </xf>
    <xf numFmtId="0" fontId="29" fillId="0" borderId="163" xfId="7" applyFont="1" applyBorder="1" applyAlignment="1" applyProtection="1">
      <alignment vertical="center" wrapText="1"/>
      <protection locked="0"/>
    </xf>
    <xf numFmtId="0" fontId="29" fillId="0" borderId="52" xfId="7" applyFont="1" applyBorder="1" applyProtection="1">
      <alignment vertical="center"/>
      <protection locked="0"/>
    </xf>
    <xf numFmtId="0" fontId="29" fillId="0" borderId="391" xfId="7" applyFont="1" applyBorder="1" applyAlignment="1" applyProtection="1">
      <alignment vertical="center" wrapText="1"/>
      <protection locked="0"/>
    </xf>
    <xf numFmtId="0" fontId="28" fillId="0" borderId="0" xfId="7" applyFont="1" applyAlignment="1">
      <alignment vertical="top" wrapText="1"/>
    </xf>
    <xf numFmtId="0" fontId="28" fillId="0" borderId="0" xfId="7" applyFont="1" applyAlignment="1">
      <alignment horizontal="right" vertical="top" wrapText="1"/>
    </xf>
    <xf numFmtId="0" fontId="28" fillId="0" borderId="139" xfId="7" applyFont="1" applyBorder="1" applyAlignment="1">
      <alignment horizontal="center" vertical="center"/>
    </xf>
    <xf numFmtId="0" fontId="107" fillId="0" borderId="0" xfId="7" applyFont="1" applyBorder="1" applyAlignment="1" applyProtection="1">
      <alignment horizontal="center" vertical="distributed" wrapText="1"/>
      <protection locked="0"/>
    </xf>
    <xf numFmtId="0" fontId="5" fillId="8" borderId="0" xfId="8" applyFont="1" applyFill="1" applyAlignment="1">
      <alignment horizontal="right" vertical="center"/>
    </xf>
    <xf numFmtId="198" fontId="3" fillId="0" borderId="0" xfId="7" applyNumberFormat="1" applyProtection="1">
      <alignment vertical="center"/>
      <protection locked="0"/>
    </xf>
    <xf numFmtId="0" fontId="29" fillId="0" borderId="0" xfId="7" applyFont="1">
      <alignment vertical="center"/>
    </xf>
    <xf numFmtId="0" fontId="49" fillId="0" borderId="0" xfId="7" applyFont="1" applyAlignment="1" applyProtection="1">
      <alignment horizontal="right" vertical="center"/>
      <protection locked="0"/>
    </xf>
    <xf numFmtId="0" fontId="29" fillId="0" borderId="0" xfId="7" applyFont="1" applyAlignment="1" applyProtection="1">
      <alignment horizontal="right" vertical="center"/>
      <protection locked="0"/>
    </xf>
    <xf numFmtId="38" fontId="28" fillId="0" borderId="44" xfId="4" applyFont="1" applyFill="1" applyBorder="1" applyAlignment="1" applyProtection="1">
      <alignment horizontal="center" vertical="center"/>
      <protection locked="0"/>
    </xf>
    <xf numFmtId="0" fontId="28" fillId="0" borderId="246" xfId="7" applyFont="1" applyBorder="1" applyProtection="1">
      <alignment vertical="center"/>
      <protection locked="0"/>
    </xf>
    <xf numFmtId="0" fontId="28" fillId="0" borderId="394" xfId="7" applyFont="1" applyBorder="1" applyProtection="1">
      <alignment vertical="center"/>
      <protection locked="0"/>
    </xf>
    <xf numFmtId="0" fontId="3" fillId="0" borderId="333" xfId="7" applyBorder="1">
      <alignment vertical="center"/>
    </xf>
    <xf numFmtId="0" fontId="3" fillId="0" borderId="24" xfId="7" applyBorder="1">
      <alignment vertical="center"/>
    </xf>
    <xf numFmtId="0" fontId="28" fillId="0" borderId="24" xfId="7" applyFont="1" applyBorder="1" applyProtection="1">
      <alignment vertical="center"/>
      <protection locked="0"/>
    </xf>
    <xf numFmtId="0" fontId="28" fillId="0" borderId="23" xfId="7" applyFont="1" applyBorder="1" applyProtection="1">
      <alignment vertical="center"/>
      <protection locked="0"/>
    </xf>
    <xf numFmtId="0" fontId="28" fillId="0" borderId="393" xfId="7" applyFont="1" applyBorder="1" applyProtection="1">
      <alignment vertical="center"/>
      <protection locked="0"/>
    </xf>
    <xf numFmtId="0" fontId="27" fillId="0" borderId="87" xfId="7" applyFont="1" applyBorder="1" applyProtection="1">
      <alignment vertical="center"/>
      <protection locked="0"/>
    </xf>
    <xf numFmtId="0" fontId="29" fillId="0" borderId="86" xfId="7" quotePrefix="1" applyFont="1" applyBorder="1" applyProtection="1">
      <alignment vertical="center"/>
      <protection locked="0"/>
    </xf>
    <xf numFmtId="0" fontId="28" fillId="0" borderId="9" xfId="7" applyFont="1" applyBorder="1" applyProtection="1">
      <alignment vertical="center"/>
      <protection locked="0"/>
    </xf>
    <xf numFmtId="0" fontId="3" fillId="0" borderId="10" xfId="7" applyBorder="1">
      <alignment vertical="center"/>
    </xf>
    <xf numFmtId="0" fontId="28" fillId="0" borderId="395" xfId="7" applyFont="1" applyBorder="1" applyAlignment="1" applyProtection="1">
      <alignment vertical="center" shrinkToFit="1"/>
      <protection locked="0"/>
    </xf>
    <xf numFmtId="0" fontId="28" fillId="0" borderId="180" xfId="7" applyFont="1" applyBorder="1" applyProtection="1">
      <alignment vertical="center"/>
      <protection locked="0"/>
    </xf>
    <xf numFmtId="0" fontId="3" fillId="0" borderId="336" xfId="7" applyBorder="1">
      <alignment vertical="center"/>
    </xf>
    <xf numFmtId="3" fontId="29" fillId="7" borderId="149" xfId="8" applyNumberFormat="1" applyFont="1" applyFill="1" applyBorder="1" applyAlignment="1" applyProtection="1">
      <alignment horizontal="right" vertical="center"/>
      <protection locked="0"/>
    </xf>
    <xf numFmtId="3" fontId="29" fillId="7" borderId="51" xfId="8" applyNumberFormat="1" applyFont="1" applyFill="1" applyBorder="1" applyAlignment="1" applyProtection="1">
      <alignment horizontal="right" vertical="center"/>
      <protection locked="0"/>
    </xf>
    <xf numFmtId="0" fontId="29" fillId="0" borderId="106" xfId="8" applyFont="1" applyBorder="1" applyAlignment="1" applyProtection="1">
      <alignment horizontal="left" vertical="center"/>
      <protection locked="0"/>
    </xf>
    <xf numFmtId="4" fontId="29" fillId="7" borderId="51" xfId="5" applyNumberFormat="1" applyFont="1" applyFill="1" applyBorder="1" applyAlignment="1" applyProtection="1">
      <alignment vertical="center"/>
      <protection locked="0"/>
    </xf>
    <xf numFmtId="0" fontId="29" fillId="0" borderId="49" xfId="8" applyFont="1" applyBorder="1" applyAlignment="1" applyProtection="1">
      <alignment horizontal="left" vertical="center"/>
      <protection locked="0"/>
    </xf>
    <xf numFmtId="0" fontId="29" fillId="0" borderId="6" xfId="8" applyFont="1" applyBorder="1" applyAlignment="1" applyProtection="1">
      <alignment horizontal="left" vertical="center"/>
      <protection locked="0"/>
    </xf>
    <xf numFmtId="4" fontId="29" fillId="7" borderId="16" xfId="5" applyNumberFormat="1" applyFont="1" applyFill="1" applyBorder="1" applyAlignment="1" applyProtection="1">
      <alignment vertical="center"/>
      <protection locked="0"/>
    </xf>
    <xf numFmtId="0" fontId="29" fillId="11" borderId="77" xfId="8" applyFont="1" applyFill="1" applyBorder="1" applyAlignment="1" applyProtection="1">
      <alignment horizontal="right" vertical="center"/>
      <protection locked="0"/>
    </xf>
    <xf numFmtId="0" fontId="29" fillId="11" borderId="91" xfId="8" applyFont="1" applyFill="1" applyBorder="1" applyAlignment="1" applyProtection="1">
      <alignment horizontal="right" vertical="center"/>
      <protection locked="0"/>
    </xf>
    <xf numFmtId="0" fontId="29" fillId="11" borderId="125" xfId="8" applyFont="1" applyFill="1" applyBorder="1" applyProtection="1">
      <alignment vertical="center"/>
      <protection locked="0"/>
    </xf>
    <xf numFmtId="4" fontId="29" fillId="7" borderId="19" xfId="5" applyNumberFormat="1" applyFont="1" applyFill="1" applyBorder="1" applyAlignment="1" applyProtection="1">
      <alignment vertical="center"/>
      <protection locked="0"/>
    </xf>
    <xf numFmtId="0" fontId="29" fillId="0" borderId="330" xfId="7" applyFont="1" applyBorder="1" applyProtection="1">
      <alignment vertical="center"/>
      <protection locked="0"/>
    </xf>
    <xf numFmtId="0" fontId="29" fillId="0" borderId="140" xfId="7" applyFont="1" applyBorder="1" applyProtection="1">
      <alignment vertical="center"/>
      <protection locked="0"/>
    </xf>
    <xf numFmtId="0" fontId="29" fillId="0" borderId="150" xfId="7" applyFont="1" applyBorder="1" applyProtection="1">
      <alignment vertical="center"/>
      <protection locked="0"/>
    </xf>
    <xf numFmtId="0" fontId="29" fillId="0" borderId="170" xfId="7" applyFont="1" applyBorder="1" applyAlignment="1" applyProtection="1">
      <alignment vertical="center" wrapText="1"/>
      <protection locked="0"/>
    </xf>
    <xf numFmtId="0" fontId="3" fillId="0" borderId="139" xfId="7" applyBorder="1" applyAlignment="1">
      <alignment horizontal="center" vertical="center"/>
    </xf>
    <xf numFmtId="38" fontId="115" fillId="0" borderId="86" xfId="3" applyFont="1" applyBorder="1" applyAlignment="1" applyProtection="1">
      <alignment vertical="center" wrapText="1"/>
      <protection locked="0"/>
    </xf>
    <xf numFmtId="38" fontId="115" fillId="0" borderId="0" xfId="3" applyFont="1" applyBorder="1" applyAlignment="1" applyProtection="1">
      <alignment vertical="center" wrapText="1"/>
      <protection locked="0"/>
    </xf>
    <xf numFmtId="0" fontId="115" fillId="0" borderId="0" xfId="7" applyFont="1" applyAlignment="1" applyProtection="1">
      <alignment vertical="center" wrapText="1"/>
      <protection locked="0"/>
    </xf>
    <xf numFmtId="0" fontId="29" fillId="0" borderId="91" xfId="7" applyFont="1" applyBorder="1" applyProtection="1">
      <alignment vertical="center"/>
      <protection locked="0"/>
    </xf>
    <xf numFmtId="0" fontId="29" fillId="0" borderId="94" xfId="7" applyFont="1" applyBorder="1" applyProtection="1">
      <alignment vertical="center"/>
      <protection locked="0"/>
    </xf>
    <xf numFmtId="38" fontId="27" fillId="5" borderId="105" xfId="4" applyFont="1" applyFill="1" applyBorder="1" applyProtection="1">
      <alignment vertical="center"/>
      <protection locked="0"/>
    </xf>
    <xf numFmtId="38" fontId="27" fillId="5" borderId="123" xfId="4" applyFont="1" applyFill="1" applyBorder="1" applyProtection="1">
      <alignment vertical="center"/>
      <protection locked="0"/>
    </xf>
    <xf numFmtId="38" fontId="27" fillId="5" borderId="124" xfId="4" applyFont="1" applyFill="1" applyBorder="1" applyProtection="1">
      <alignment vertical="center"/>
      <protection locked="0"/>
    </xf>
    <xf numFmtId="38" fontId="27" fillId="5" borderId="132" xfId="4" applyFont="1" applyFill="1" applyBorder="1" applyProtection="1">
      <alignment vertical="center"/>
      <protection locked="0"/>
    </xf>
    <xf numFmtId="38" fontId="27" fillId="5" borderId="131" xfId="4" applyFont="1" applyFill="1" applyBorder="1" applyProtection="1">
      <alignment vertical="center"/>
      <protection locked="0"/>
    </xf>
    <xf numFmtId="38" fontId="27" fillId="5" borderId="148" xfId="4" applyFont="1" applyFill="1" applyBorder="1" applyProtection="1">
      <alignment vertical="center"/>
      <protection locked="0"/>
    </xf>
    <xf numFmtId="38" fontId="27" fillId="5" borderId="171" xfId="4" applyFont="1" applyFill="1" applyBorder="1" applyProtection="1">
      <alignment vertical="center"/>
      <protection locked="0"/>
    </xf>
    <xf numFmtId="0" fontId="3" fillId="0" borderId="88" xfId="7" applyBorder="1" applyAlignment="1" applyProtection="1">
      <alignment horizontal="right" vertical="center"/>
      <protection locked="0"/>
    </xf>
    <xf numFmtId="0" fontId="3" fillId="0" borderId="28" xfId="7" applyBorder="1" applyAlignment="1" applyProtection="1">
      <alignment horizontal="right" vertical="center"/>
      <protection locked="0"/>
    </xf>
    <xf numFmtId="0" fontId="3" fillId="0" borderId="28" xfId="7" applyBorder="1" applyProtection="1">
      <alignment vertical="center"/>
      <protection locked="0"/>
    </xf>
    <xf numFmtId="0" fontId="3" fillId="0" borderId="98" xfId="7" applyBorder="1" applyProtection="1">
      <alignment vertical="center"/>
      <protection locked="0"/>
    </xf>
    <xf numFmtId="0" fontId="3" fillId="0" borderId="90" xfId="7" applyBorder="1" applyAlignment="1" applyProtection="1">
      <alignment horizontal="left" vertical="center"/>
      <protection locked="0"/>
    </xf>
    <xf numFmtId="0" fontId="3" fillId="0" borderId="91" xfId="7" applyBorder="1" applyAlignment="1" applyProtection="1">
      <alignment vertical="center" wrapText="1"/>
      <protection locked="0"/>
    </xf>
    <xf numFmtId="0" fontId="3" fillId="0" borderId="94" xfId="7" applyBorder="1" applyAlignment="1" applyProtection="1">
      <alignment vertical="center" wrapText="1"/>
      <protection locked="0"/>
    </xf>
    <xf numFmtId="0" fontId="3" fillId="0" borderId="234" xfId="7" applyBorder="1" applyProtection="1">
      <alignment vertical="center"/>
      <protection locked="0"/>
    </xf>
    <xf numFmtId="0" fontId="3" fillId="0" borderId="89" xfId="7" applyBorder="1" applyProtection="1">
      <alignment vertical="center"/>
      <protection locked="0"/>
    </xf>
    <xf numFmtId="0" fontId="3" fillId="0" borderId="214" xfId="7" applyBorder="1" applyAlignment="1" applyProtection="1">
      <alignment horizontal="centerContinuous" vertical="center"/>
      <protection locked="0"/>
    </xf>
    <xf numFmtId="0" fontId="3" fillId="0" borderId="215" xfId="7" applyBorder="1" applyAlignment="1" applyProtection="1">
      <alignment horizontal="centerContinuous" vertical="center"/>
      <protection locked="0"/>
    </xf>
    <xf numFmtId="0" fontId="3" fillId="0" borderId="223" xfId="7" applyBorder="1" applyProtection="1">
      <alignment vertical="center"/>
      <protection locked="0"/>
    </xf>
    <xf numFmtId="0" fontId="3" fillId="0" borderId="209" xfId="7" applyBorder="1" applyAlignment="1" applyProtection="1">
      <alignment horizontal="centerContinuous" vertical="center"/>
      <protection locked="0"/>
    </xf>
    <xf numFmtId="0" fontId="3" fillId="0" borderId="210" xfId="7" applyBorder="1" applyAlignment="1" applyProtection="1">
      <alignment horizontal="centerContinuous" vertical="center"/>
      <protection locked="0"/>
    </xf>
    <xf numFmtId="0" fontId="3" fillId="0" borderId="110" xfId="7" applyBorder="1" applyProtection="1">
      <alignment vertical="center"/>
      <protection locked="0"/>
    </xf>
    <xf numFmtId="0" fontId="3" fillId="0" borderId="213" xfId="7" applyBorder="1" applyAlignment="1" applyProtection="1">
      <alignment horizontal="centerContinuous" vertical="center"/>
      <protection locked="0"/>
    </xf>
    <xf numFmtId="0" fontId="3" fillId="0" borderId="231" xfId="7" applyBorder="1" applyAlignment="1" applyProtection="1">
      <alignment horizontal="centerContinuous" vertical="center"/>
      <protection locked="0"/>
    </xf>
    <xf numFmtId="0" fontId="3" fillId="0" borderId="113" xfId="7" applyBorder="1" applyProtection="1">
      <alignment vertical="center"/>
      <protection locked="0"/>
    </xf>
    <xf numFmtId="0" fontId="3" fillId="0" borderId="18" xfId="7" applyBorder="1" applyAlignment="1" applyProtection="1">
      <alignment horizontal="right" vertical="center"/>
      <protection locked="0"/>
    </xf>
    <xf numFmtId="0" fontId="3" fillId="0" borderId="18" xfId="7" applyBorder="1" applyProtection="1">
      <alignment vertical="center"/>
      <protection locked="0"/>
    </xf>
    <xf numFmtId="0" fontId="3" fillId="0" borderId="27" xfId="7" applyBorder="1" applyAlignment="1" applyProtection="1">
      <protection locked="0"/>
    </xf>
    <xf numFmtId="0" fontId="3" fillId="0" borderId="38" xfId="7" applyBorder="1" applyAlignment="1" applyProtection="1">
      <alignment horizontal="right" vertical="center"/>
      <protection locked="0"/>
    </xf>
    <xf numFmtId="0" fontId="3" fillId="0" borderId="78" xfId="7" applyBorder="1" applyAlignment="1" applyProtection="1">
      <alignment horizontal="right" vertical="center"/>
      <protection locked="0"/>
    </xf>
    <xf numFmtId="0" fontId="3" fillId="0" borderId="230" xfId="7" applyBorder="1" applyAlignment="1" applyProtection="1">
      <alignment horizontal="centerContinuous" vertical="center"/>
      <protection locked="0"/>
    </xf>
    <xf numFmtId="0" fontId="3" fillId="0" borderId="90" xfId="7" applyBorder="1" applyAlignment="1" applyProtection="1">
      <alignment horizontal="right" vertical="center"/>
      <protection locked="0"/>
    </xf>
    <xf numFmtId="0" fontId="3" fillId="0" borderId="91" xfId="7" applyBorder="1" applyAlignment="1" applyProtection="1">
      <alignment horizontal="right" vertical="center"/>
      <protection locked="0"/>
    </xf>
    <xf numFmtId="0" fontId="3" fillId="0" borderId="91" xfId="7" applyBorder="1" applyProtection="1">
      <alignment vertical="center"/>
      <protection locked="0"/>
    </xf>
    <xf numFmtId="0" fontId="3" fillId="0" borderId="92" xfId="7" applyBorder="1" applyProtection="1">
      <alignment vertical="center"/>
      <protection locked="0"/>
    </xf>
    <xf numFmtId="0" fontId="3" fillId="0" borderId="143" xfId="7" applyBorder="1" applyProtection="1">
      <alignment vertical="center"/>
      <protection locked="0"/>
    </xf>
    <xf numFmtId="0" fontId="3" fillId="0" borderId="214" xfId="7" applyBorder="1" applyAlignment="1" applyProtection="1">
      <alignment horizontal="left" vertical="center"/>
      <protection locked="0"/>
    </xf>
    <xf numFmtId="0" fontId="3" fillId="0" borderId="94" xfId="7" applyBorder="1" applyProtection="1">
      <alignment vertical="center"/>
      <protection locked="0"/>
    </xf>
    <xf numFmtId="0" fontId="3" fillId="0" borderId="33" xfId="7" applyBorder="1" applyProtection="1">
      <alignment vertical="center"/>
      <protection locked="0"/>
    </xf>
    <xf numFmtId="0" fontId="29" fillId="0" borderId="48" xfId="7" applyFont="1" applyBorder="1" applyAlignment="1" applyProtection="1">
      <alignment vertical="center" wrapText="1"/>
      <protection locked="0"/>
    </xf>
    <xf numFmtId="0" fontId="29" fillId="0" borderId="147" xfId="7" applyFont="1" applyBorder="1" applyAlignment="1" applyProtection="1">
      <alignment vertical="center" wrapText="1"/>
      <protection locked="0"/>
    </xf>
    <xf numFmtId="0" fontId="29" fillId="0" borderId="82" xfId="7" applyFont="1" applyBorder="1" applyProtection="1">
      <alignment vertical="center"/>
      <protection locked="0"/>
    </xf>
    <xf numFmtId="38" fontId="27" fillId="0" borderId="326" xfId="4" applyFont="1" applyFill="1" applyBorder="1" applyProtection="1">
      <alignment vertical="center"/>
      <protection locked="0"/>
    </xf>
    <xf numFmtId="38" fontId="27" fillId="0" borderId="396" xfId="4" applyFont="1" applyFill="1" applyBorder="1" applyProtection="1">
      <alignment vertical="center"/>
      <protection locked="0"/>
    </xf>
    <xf numFmtId="0" fontId="45" fillId="0" borderId="167" xfId="7" applyFont="1" applyBorder="1" applyAlignment="1" applyProtection="1">
      <alignment vertical="center" wrapText="1"/>
      <protection locked="0"/>
    </xf>
    <xf numFmtId="0" fontId="45" fillId="0" borderId="397" xfId="7" applyFont="1" applyBorder="1" applyAlignment="1" applyProtection="1">
      <alignment vertical="center" wrapText="1"/>
      <protection locked="0"/>
    </xf>
    <xf numFmtId="0" fontId="45" fillId="0" borderId="401" xfId="7" applyFont="1" applyBorder="1" applyAlignment="1" applyProtection="1">
      <alignment vertical="center" wrapText="1"/>
      <protection locked="0"/>
    </xf>
    <xf numFmtId="0" fontId="3" fillId="0" borderId="397" xfId="7" applyBorder="1" applyProtection="1">
      <alignment vertical="center"/>
      <protection locked="0"/>
    </xf>
    <xf numFmtId="0" fontId="3" fillId="0" borderId="230" xfId="7" applyBorder="1" applyAlignment="1" applyProtection="1">
      <alignment horizontal="left" vertical="center"/>
      <protection locked="0"/>
    </xf>
    <xf numFmtId="0" fontId="3" fillId="0" borderId="102" xfId="7" applyBorder="1" applyProtection="1">
      <alignment vertical="center"/>
      <protection locked="0"/>
    </xf>
    <xf numFmtId="0" fontId="28" fillId="0" borderId="61" xfId="7" applyFont="1" applyBorder="1" applyProtection="1">
      <alignment vertical="center"/>
      <protection locked="0"/>
    </xf>
    <xf numFmtId="0" fontId="29" fillId="0" borderId="150" xfId="7" applyFont="1" applyBorder="1" applyAlignment="1" applyProtection="1">
      <alignment vertical="center" wrapText="1"/>
      <protection locked="0"/>
    </xf>
    <xf numFmtId="0" fontId="3" fillId="0" borderId="399" xfId="7" applyBorder="1" applyProtection="1">
      <alignment vertical="center"/>
      <protection locked="0"/>
    </xf>
    <xf numFmtId="0" fontId="3" fillId="0" borderId="400" xfId="7" applyBorder="1" applyProtection="1">
      <alignment vertical="center"/>
      <protection locked="0"/>
    </xf>
    <xf numFmtId="0" fontId="3" fillId="0" borderId="61" xfId="7" applyBorder="1" applyProtection="1">
      <alignment vertical="center"/>
      <protection locked="0"/>
    </xf>
    <xf numFmtId="0" fontId="3" fillId="0" borderId="106" xfId="7" applyBorder="1" applyProtection="1">
      <alignment vertical="center"/>
      <protection locked="0"/>
    </xf>
    <xf numFmtId="0" fontId="3" fillId="0" borderId="120" xfId="7" applyBorder="1" applyAlignment="1" applyProtection="1">
      <alignment horizontal="left" vertical="center"/>
      <protection locked="0"/>
    </xf>
    <xf numFmtId="0" fontId="3" fillId="0" borderId="84" xfId="7" applyBorder="1" applyAlignment="1" applyProtection="1">
      <alignment horizontal="left" vertical="center"/>
      <protection locked="0"/>
    </xf>
    <xf numFmtId="0" fontId="3" fillId="0" borderId="403" xfId="7" applyBorder="1" applyAlignment="1" applyProtection="1">
      <alignment horizontal="left" vertical="center"/>
      <protection locked="0"/>
    </xf>
    <xf numFmtId="0" fontId="3" fillId="0" borderId="86" xfId="7" applyBorder="1" applyAlignment="1" applyProtection="1">
      <alignment horizontal="left" vertical="center"/>
      <protection locked="0"/>
    </xf>
    <xf numFmtId="0" fontId="3" fillId="0" borderId="208" xfId="7" applyBorder="1" applyAlignment="1" applyProtection="1">
      <alignment horizontal="left" vertical="center" indent="1"/>
      <protection locked="0"/>
    </xf>
    <xf numFmtId="0" fontId="3" fillId="0" borderId="170" xfId="7" applyBorder="1" applyAlignment="1" applyProtection="1">
      <alignment horizontal="left" vertical="center" indent="1"/>
      <protection locked="0"/>
    </xf>
    <xf numFmtId="0" fontId="3" fillId="0" borderId="218" xfId="7" applyBorder="1" applyAlignment="1" applyProtection="1">
      <alignment horizontal="left" vertical="center" indent="1"/>
      <protection locked="0"/>
    </xf>
    <xf numFmtId="0" fontId="3" fillId="0" borderId="112" xfId="7" applyBorder="1" applyAlignment="1" applyProtection="1">
      <alignment horizontal="left" vertical="center" indent="1"/>
      <protection locked="0"/>
    </xf>
    <xf numFmtId="0" fontId="3" fillId="0" borderId="109" xfId="7" applyBorder="1" applyAlignment="1" applyProtection="1">
      <alignment horizontal="left" vertical="center" indent="1"/>
      <protection locked="0"/>
    </xf>
    <xf numFmtId="0" fontId="3" fillId="0" borderId="125" xfId="7" applyBorder="1" applyAlignment="1" applyProtection="1">
      <alignment horizontal="left" vertical="center" indent="1"/>
      <protection locked="0"/>
    </xf>
    <xf numFmtId="0" fontId="3" fillId="0" borderId="125" xfId="7" applyBorder="1" applyProtection="1">
      <alignment vertical="center"/>
      <protection locked="0"/>
    </xf>
    <xf numFmtId="0" fontId="3" fillId="0" borderId="226" xfId="7" applyBorder="1" applyProtection="1">
      <alignment vertical="center"/>
      <protection locked="0"/>
    </xf>
    <xf numFmtId="0" fontId="3" fillId="0" borderId="229" xfId="7" applyBorder="1" applyProtection="1">
      <alignment vertical="center"/>
      <protection locked="0"/>
    </xf>
    <xf numFmtId="0" fontId="3" fillId="0" borderId="3" xfId="7" applyBorder="1" applyAlignment="1" applyProtection="1">
      <alignment vertical="center" wrapText="1"/>
      <protection locked="0"/>
    </xf>
    <xf numFmtId="0" fontId="3" fillId="0" borderId="4" xfId="7" applyBorder="1" applyAlignment="1" applyProtection="1">
      <alignment vertical="center" wrapText="1"/>
      <protection locked="0"/>
    </xf>
    <xf numFmtId="0" fontId="3" fillId="0" borderId="330" xfId="7" applyBorder="1" applyAlignment="1" applyProtection="1">
      <alignment horizontal="left" vertical="center" wrapText="1" indent="1"/>
      <protection locked="0"/>
    </xf>
    <xf numFmtId="0" fontId="3" fillId="0" borderId="398" xfId="7" applyBorder="1" applyAlignment="1" applyProtection="1">
      <alignment vertical="center" wrapText="1"/>
      <protection locked="0"/>
    </xf>
    <xf numFmtId="0" fontId="3" fillId="0" borderId="399" xfId="7" applyBorder="1" applyAlignment="1" applyProtection="1">
      <alignment vertical="center" wrapText="1"/>
      <protection locked="0"/>
    </xf>
    <xf numFmtId="0" fontId="3" fillId="0" borderId="402" xfId="7" applyBorder="1" applyAlignment="1" applyProtection="1">
      <alignment horizontal="left" vertical="center" wrapText="1" indent="1"/>
      <protection locked="0"/>
    </xf>
    <xf numFmtId="0" fontId="3" fillId="0" borderId="157" xfId="7" applyBorder="1" applyAlignment="1" applyProtection="1">
      <alignment vertical="center" wrapText="1"/>
      <protection locked="0"/>
    </xf>
    <xf numFmtId="0" fontId="3" fillId="0" borderId="33" xfId="7" applyBorder="1" applyAlignment="1" applyProtection="1">
      <alignment vertical="center" wrapText="1"/>
      <protection locked="0"/>
    </xf>
    <xf numFmtId="0" fontId="3" fillId="0" borderId="170" xfId="7" applyBorder="1" applyAlignment="1" applyProtection="1">
      <alignment horizontal="left" vertical="center" wrapText="1" indent="1"/>
      <protection locked="0"/>
    </xf>
    <xf numFmtId="0" fontId="3" fillId="0" borderId="6" xfId="7" applyBorder="1" applyAlignment="1" applyProtection="1">
      <alignment vertical="center" wrapText="1"/>
      <protection locked="0"/>
    </xf>
    <xf numFmtId="0" fontId="3" fillId="0" borderId="0" xfId="7" applyBorder="1" applyAlignment="1" applyProtection="1">
      <alignment vertical="center" wrapText="1"/>
      <protection locked="0"/>
    </xf>
    <xf numFmtId="0" fontId="3" fillId="0" borderId="140" xfId="7" applyBorder="1" applyAlignment="1" applyProtection="1">
      <alignment horizontal="left" vertical="center" wrapText="1" indent="1"/>
      <protection locked="0"/>
    </xf>
    <xf numFmtId="38" fontId="27" fillId="0" borderId="270" xfId="3" applyFont="1" applyBorder="1" applyProtection="1">
      <alignment vertical="center"/>
      <protection locked="0"/>
    </xf>
    <xf numFmtId="38" fontId="27" fillId="0" borderId="396" xfId="3" applyFont="1" applyBorder="1" applyProtection="1">
      <alignment vertical="center"/>
      <protection locked="0"/>
    </xf>
    <xf numFmtId="38" fontId="27" fillId="0" borderId="171" xfId="3" applyFont="1" applyBorder="1" applyProtection="1">
      <alignment vertical="center"/>
      <protection locked="0"/>
    </xf>
    <xf numFmtId="38" fontId="27" fillId="5" borderId="171" xfId="3" applyFont="1" applyFill="1" applyBorder="1" applyProtection="1">
      <alignment vertical="center"/>
      <protection locked="0"/>
    </xf>
    <xf numFmtId="38" fontId="27" fillId="0" borderId="148" xfId="3" applyFont="1" applyBorder="1" applyProtection="1">
      <alignment vertical="center"/>
      <protection locked="0"/>
    </xf>
    <xf numFmtId="38" fontId="27" fillId="5" borderId="105" xfId="3" applyFont="1" applyFill="1" applyBorder="1" applyProtection="1">
      <alignment vertical="center"/>
      <protection locked="0"/>
    </xf>
    <xf numFmtId="0" fontId="29" fillId="11" borderId="221" xfId="8" applyFont="1" applyFill="1" applyBorder="1" applyAlignment="1" applyProtection="1">
      <alignment horizontal="center" vertical="center" shrinkToFit="1"/>
      <protection locked="0"/>
    </xf>
    <xf numFmtId="192" fontId="29" fillId="7" borderId="15" xfId="8" applyNumberFormat="1" applyFont="1" applyFill="1" applyBorder="1" applyProtection="1">
      <alignment vertical="center"/>
      <protection locked="0"/>
    </xf>
    <xf numFmtId="0" fontId="29" fillId="11" borderId="41" xfId="8" applyFont="1" applyFill="1" applyBorder="1" applyAlignment="1" applyProtection="1">
      <alignment horizontal="center" vertical="center" shrinkToFit="1"/>
      <protection locked="0"/>
    </xf>
    <xf numFmtId="0" fontId="29" fillId="11" borderId="96" xfId="8" applyFont="1" applyFill="1" applyBorder="1" applyAlignment="1" applyProtection="1">
      <alignment vertical="center" shrinkToFit="1"/>
      <protection locked="0"/>
    </xf>
    <xf numFmtId="192" fontId="29" fillId="3" borderId="96" xfId="8" applyNumberFormat="1" applyFont="1" applyFill="1" applyBorder="1" applyAlignment="1" applyProtection="1">
      <alignment horizontal="right" vertical="center"/>
      <protection locked="0"/>
    </xf>
    <xf numFmtId="0" fontId="29" fillId="11" borderId="40" xfId="8" applyFont="1" applyFill="1" applyBorder="1" applyAlignment="1" applyProtection="1">
      <alignment horizontal="right" vertical="center" shrinkToFit="1"/>
      <protection locked="0"/>
    </xf>
    <xf numFmtId="0" fontId="29" fillId="11" borderId="96" xfId="8" applyFont="1" applyFill="1" applyBorder="1" applyAlignment="1" applyProtection="1">
      <alignment horizontal="center" vertical="center" shrinkToFit="1"/>
      <protection locked="0"/>
    </xf>
    <xf numFmtId="0" fontId="29" fillId="0" borderId="33" xfId="7" applyFont="1" applyBorder="1" applyProtection="1">
      <alignment vertical="center"/>
      <protection locked="0"/>
    </xf>
    <xf numFmtId="0" fontId="29" fillId="0" borderId="91" xfId="7" applyFont="1" applyBorder="1" applyAlignment="1" applyProtection="1">
      <alignment vertical="center" wrapText="1"/>
      <protection locked="0"/>
    </xf>
    <xf numFmtId="0" fontId="29" fillId="0" borderId="94" xfId="7" applyFont="1" applyBorder="1" applyAlignment="1" applyProtection="1">
      <alignment vertical="center" wrapText="1"/>
      <protection locked="0"/>
    </xf>
    <xf numFmtId="0" fontId="29" fillId="0" borderId="166" xfId="7" applyFont="1" applyBorder="1" applyAlignment="1" applyProtection="1">
      <alignment vertical="center" wrapText="1"/>
      <protection locked="0"/>
    </xf>
    <xf numFmtId="0" fontId="29" fillId="0" borderId="61" xfId="7" applyFont="1" applyBorder="1" applyProtection="1">
      <alignment vertical="center"/>
      <protection locked="0"/>
    </xf>
    <xf numFmtId="0" fontId="29" fillId="0" borderId="266" xfId="7" applyFont="1" applyBorder="1" applyAlignment="1" applyProtection="1">
      <alignment horizontal="center" vertical="center"/>
      <protection locked="0"/>
    </xf>
    <xf numFmtId="0" fontId="29" fillId="0" borderId="76" xfId="7" applyFont="1" applyBorder="1" applyAlignment="1" applyProtection="1">
      <alignment horizontal="center" vertical="center"/>
      <protection locked="0"/>
    </xf>
    <xf numFmtId="0" fontId="101" fillId="8" borderId="0" xfId="8" applyFont="1" applyFill="1" applyAlignment="1">
      <alignment horizontal="left" vertical="top"/>
    </xf>
    <xf numFmtId="38" fontId="3" fillId="0" borderId="139" xfId="4" applyFont="1" applyFill="1" applyBorder="1" applyProtection="1">
      <alignment vertical="center"/>
      <protection hidden="1"/>
    </xf>
    <xf numFmtId="38" fontId="27" fillId="0" borderId="270" xfId="3" applyFont="1" applyFill="1" applyBorder="1" applyProtection="1">
      <alignment vertical="center"/>
      <protection locked="0"/>
    </xf>
    <xf numFmtId="38" fontId="28" fillId="0" borderId="139" xfId="4" applyFont="1" applyFill="1" applyBorder="1" applyProtection="1">
      <alignment vertical="center"/>
      <protection hidden="1"/>
    </xf>
    <xf numFmtId="0" fontId="4" fillId="8" borderId="0" xfId="8" applyFont="1" applyFill="1" applyAlignment="1">
      <alignment horizontal="right" vertical="top" wrapText="1"/>
    </xf>
    <xf numFmtId="0" fontId="4" fillId="8" borderId="0" xfId="8" applyFont="1" applyFill="1" applyAlignment="1">
      <alignment horizontal="right" vertical="center" wrapText="1"/>
    </xf>
    <xf numFmtId="0" fontId="4" fillId="8" borderId="0" xfId="8" applyFont="1" applyFill="1" applyAlignment="1">
      <alignment horizontal="left" vertical="top" wrapText="1"/>
    </xf>
    <xf numFmtId="0" fontId="3" fillId="0" borderId="103" xfId="7" applyBorder="1" applyAlignment="1" applyProtection="1">
      <alignment horizontal="center" vertical="center"/>
      <protection locked="0"/>
    </xf>
    <xf numFmtId="0" fontId="3" fillId="0" borderId="18" xfId="7" applyBorder="1" applyAlignment="1" applyProtection="1">
      <alignment horizontal="center" vertical="center"/>
      <protection locked="0"/>
    </xf>
    <xf numFmtId="0" fontId="28" fillId="0" borderId="16" xfId="7" applyFont="1" applyBorder="1" applyProtection="1">
      <alignment vertical="center"/>
      <protection locked="0"/>
    </xf>
    <xf numFmtId="0" fontId="101" fillId="8" borderId="0" xfId="8" applyFont="1" applyFill="1" applyAlignment="1">
      <alignment horizontal="left" vertical="center"/>
    </xf>
    <xf numFmtId="0" fontId="4" fillId="8" borderId="0" xfId="8" applyFont="1" applyFill="1" applyAlignment="1">
      <alignment vertical="top"/>
    </xf>
    <xf numFmtId="0" fontId="10" fillId="8" borderId="0" xfId="8" applyFont="1" applyFill="1" applyAlignment="1">
      <alignment horizontal="right" vertical="top"/>
    </xf>
    <xf numFmtId="0" fontId="4" fillId="0" borderId="0" xfId="8" applyFont="1" applyAlignment="1">
      <alignment horizontal="right" vertical="center"/>
    </xf>
    <xf numFmtId="0" fontId="28" fillId="0" borderId="50" xfId="8" applyFont="1" applyBorder="1" applyAlignment="1" applyProtection="1">
      <alignment horizontal="center" vertical="center"/>
      <protection locked="0"/>
    </xf>
    <xf numFmtId="0" fontId="29" fillId="0" borderId="0" xfId="8" applyFont="1" applyAlignment="1" applyProtection="1">
      <alignment horizontal="left" vertical="center"/>
      <protection locked="0"/>
    </xf>
    <xf numFmtId="0" fontId="3" fillId="0" borderId="239" xfId="8" applyFont="1" applyBorder="1" applyAlignment="1" applyProtection="1">
      <alignment vertical="center" textRotation="255"/>
      <protection locked="0"/>
    </xf>
    <xf numFmtId="4" fontId="28" fillId="7" borderId="70" xfId="8" applyNumberFormat="1" applyFont="1" applyFill="1" applyBorder="1" applyProtection="1">
      <alignment vertical="center"/>
      <protection locked="0"/>
    </xf>
    <xf numFmtId="0" fontId="28" fillId="7" borderId="139" xfId="8" applyFont="1" applyFill="1" applyBorder="1" applyProtection="1">
      <alignment vertical="center"/>
      <protection locked="0"/>
    </xf>
    <xf numFmtId="4" fontId="28" fillId="7" borderId="139" xfId="8" applyNumberFormat="1" applyFont="1" applyFill="1" applyBorder="1" applyProtection="1">
      <alignment vertical="center"/>
      <protection locked="0"/>
    </xf>
    <xf numFmtId="0" fontId="28" fillId="7" borderId="139" xfId="8" applyFont="1" applyFill="1" applyBorder="1" applyAlignment="1" applyProtection="1">
      <alignment horizontal="right" vertical="center"/>
      <protection locked="0"/>
    </xf>
    <xf numFmtId="4" fontId="28" fillId="7" borderId="139" xfId="8" applyNumberFormat="1" applyFont="1" applyFill="1" applyBorder="1" applyAlignment="1" applyProtection="1">
      <alignment horizontal="right" vertical="center"/>
      <protection locked="0"/>
    </xf>
    <xf numFmtId="4" fontId="28" fillId="7" borderId="70" xfId="8" applyNumberFormat="1" applyFont="1" applyFill="1" applyBorder="1" applyAlignment="1" applyProtection="1">
      <alignment horizontal="right" vertical="center"/>
      <protection locked="0"/>
    </xf>
    <xf numFmtId="183" fontId="28" fillId="0" borderId="118" xfId="8" applyNumberFormat="1" applyFont="1" applyBorder="1" applyAlignment="1" applyProtection="1">
      <alignment horizontal="center" vertical="center"/>
      <protection locked="0"/>
    </xf>
    <xf numFmtId="4" fontId="28" fillId="7" borderId="118" xfId="8" applyNumberFormat="1" applyFont="1" applyFill="1" applyBorder="1" applyAlignment="1" applyProtection="1">
      <alignment horizontal="right" vertical="center"/>
      <protection locked="0"/>
    </xf>
    <xf numFmtId="10" fontId="28" fillId="7" borderId="97" xfId="8" applyNumberFormat="1" applyFont="1" applyFill="1" applyBorder="1" applyProtection="1">
      <alignment vertical="center"/>
      <protection hidden="1"/>
    </xf>
    <xf numFmtId="10" fontId="28" fillId="7" borderId="98" xfId="8" applyNumberFormat="1" applyFont="1" applyFill="1" applyBorder="1" applyProtection="1">
      <alignment vertical="center"/>
      <protection hidden="1"/>
    </xf>
    <xf numFmtId="10" fontId="28" fillId="7" borderId="125" xfId="8" applyNumberFormat="1" applyFont="1" applyFill="1" applyBorder="1" applyProtection="1">
      <alignment vertical="center"/>
      <protection hidden="1"/>
    </xf>
    <xf numFmtId="0" fontId="28" fillId="0" borderId="83" xfId="8" applyFont="1" applyBorder="1" applyAlignment="1" applyProtection="1">
      <alignment horizontal="center" vertical="center"/>
      <protection locked="0"/>
    </xf>
    <xf numFmtId="0" fontId="28" fillId="7" borderId="268" xfId="8" applyFont="1" applyFill="1" applyBorder="1" applyAlignment="1" applyProtection="1">
      <alignment horizontal="right" vertical="center"/>
      <protection locked="0"/>
    </xf>
    <xf numFmtId="192" fontId="28" fillId="7" borderId="119" xfId="8" applyNumberFormat="1" applyFont="1" applyFill="1" applyBorder="1" applyAlignment="1" applyProtection="1">
      <alignment horizontal="right" vertical="center"/>
      <protection locked="0"/>
    </xf>
    <xf numFmtId="192" fontId="28" fillId="7" borderId="70" xfId="8" applyNumberFormat="1" applyFont="1" applyFill="1" applyBorder="1" applyAlignment="1" applyProtection="1">
      <alignment horizontal="right" vertical="center"/>
      <protection locked="0"/>
    </xf>
    <xf numFmtId="183" fontId="28" fillId="0" borderId="83" xfId="8" applyNumberFormat="1" applyFont="1" applyBorder="1" applyAlignment="1" applyProtection="1">
      <alignment horizontal="center" vertical="center"/>
      <protection locked="0"/>
    </xf>
    <xf numFmtId="0" fontId="28" fillId="0" borderId="0" xfId="8" applyFont="1" applyProtection="1">
      <alignment vertical="center"/>
      <protection locked="0"/>
    </xf>
    <xf numFmtId="0" fontId="28" fillId="0" borderId="44" xfId="8" applyFont="1" applyBorder="1" applyProtection="1">
      <alignment vertical="center"/>
      <protection locked="0"/>
    </xf>
    <xf numFmtId="0" fontId="28" fillId="7" borderId="101" xfId="8" applyFont="1" applyFill="1" applyBorder="1" applyAlignment="1" applyProtection="1">
      <alignment horizontal="right" vertical="center"/>
      <protection hidden="1"/>
    </xf>
    <xf numFmtId="4" fontId="29" fillId="7" borderId="245" xfId="5" applyNumberFormat="1" applyFont="1" applyFill="1" applyBorder="1" applyAlignment="1" applyProtection="1">
      <alignment vertical="center"/>
      <protection locked="0"/>
    </xf>
    <xf numFmtId="0" fontId="35" fillId="3" borderId="122" xfId="8" applyFont="1" applyFill="1" applyBorder="1" applyAlignment="1" applyProtection="1">
      <alignment horizontal="center" vertical="center"/>
      <protection locked="0"/>
    </xf>
    <xf numFmtId="0" fontId="35" fillId="3" borderId="123" xfId="8" applyFont="1" applyFill="1" applyBorder="1" applyAlignment="1" applyProtection="1">
      <alignment horizontal="center" vertical="center"/>
      <protection locked="0"/>
    </xf>
    <xf numFmtId="0" fontId="35" fillId="3" borderId="171" xfId="8" applyFont="1" applyFill="1" applyBorder="1" applyAlignment="1" applyProtection="1">
      <alignment horizontal="center" vertical="center"/>
      <protection locked="0"/>
    </xf>
    <xf numFmtId="0" fontId="3" fillId="0" borderId="15" xfId="7" applyBorder="1" applyAlignment="1" applyProtection="1">
      <alignment horizontal="center" vertical="center"/>
      <protection locked="0"/>
    </xf>
    <xf numFmtId="0" fontId="28" fillId="0" borderId="84" xfId="7" applyFont="1" applyBorder="1" applyAlignment="1" applyProtection="1">
      <alignment horizontal="center" vertical="center"/>
      <protection locked="0"/>
    </xf>
    <xf numFmtId="0" fontId="28" fillId="0" borderId="103" xfId="7" applyFont="1" applyBorder="1" applyAlignment="1" applyProtection="1">
      <alignment horizontal="center" vertical="center"/>
      <protection locked="0"/>
    </xf>
    <xf numFmtId="0" fontId="28" fillId="0" borderId="18" xfId="7" applyFont="1" applyBorder="1" applyProtection="1">
      <alignment vertical="center"/>
      <protection locked="0"/>
    </xf>
    <xf numFmtId="0" fontId="66" fillId="0" borderId="0" xfId="8" applyFont="1" applyAlignment="1">
      <alignment horizontal="center" vertical="center"/>
    </xf>
    <xf numFmtId="38" fontId="3" fillId="0" borderId="29" xfId="5" applyFont="1" applyBorder="1">
      <alignment vertical="center"/>
    </xf>
    <xf numFmtId="38" fontId="3" fillId="0" borderId="240" xfId="5" applyFont="1" applyBorder="1">
      <alignment vertical="center"/>
    </xf>
    <xf numFmtId="38" fontId="3" fillId="0" borderId="29" xfId="5" applyFont="1" applyBorder="1" applyAlignment="1">
      <alignment horizontal="center" vertical="center"/>
    </xf>
    <xf numFmtId="0" fontId="3" fillId="0" borderId="29" xfId="5" applyNumberFormat="1" applyFont="1" applyBorder="1" applyAlignment="1">
      <alignment vertical="center" wrapText="1"/>
    </xf>
    <xf numFmtId="0" fontId="3" fillId="0" borderId="19" xfId="5" applyNumberFormat="1" applyFont="1" applyBorder="1" applyAlignment="1">
      <alignment vertical="center" wrapText="1"/>
    </xf>
    <xf numFmtId="38" fontId="3" fillId="0" borderId="119" xfId="5" applyFont="1" applyBorder="1" applyAlignment="1">
      <alignment vertical="center"/>
    </xf>
    <xf numFmtId="0" fontId="27" fillId="0" borderId="29" xfId="5" applyNumberFormat="1" applyFont="1" applyBorder="1" applyAlignment="1">
      <alignment vertical="center" wrapText="1"/>
    </xf>
    <xf numFmtId="0" fontId="3" fillId="0" borderId="19" xfId="5" applyNumberFormat="1" applyFont="1" applyBorder="1" applyAlignment="1">
      <alignment vertical="center" wrapText="1" shrinkToFit="1"/>
    </xf>
    <xf numFmtId="0" fontId="118" fillId="0" borderId="0" xfId="12" applyFont="1">
      <alignment vertical="center"/>
    </xf>
    <xf numFmtId="0" fontId="117" fillId="0" borderId="404" xfId="12" applyFont="1" applyBorder="1">
      <alignment vertical="center"/>
    </xf>
    <xf numFmtId="0" fontId="4" fillId="0" borderId="405" xfId="12" applyFont="1" applyBorder="1">
      <alignment vertical="center"/>
    </xf>
    <xf numFmtId="0" fontId="4" fillId="0" borderId="406" xfId="12" applyFont="1" applyBorder="1">
      <alignment vertical="center"/>
    </xf>
    <xf numFmtId="0" fontId="55" fillId="0" borderId="0" xfId="20">
      <alignment vertical="center"/>
    </xf>
    <xf numFmtId="0" fontId="120" fillId="0" borderId="0" xfId="20" applyFont="1">
      <alignment vertical="center"/>
    </xf>
    <xf numFmtId="0" fontId="5" fillId="0" borderId="17" xfId="9" applyFont="1" applyBorder="1" applyAlignment="1">
      <alignment horizontal="center" vertical="center" wrapText="1"/>
    </xf>
    <xf numFmtId="0" fontId="5" fillId="0" borderId="19" xfId="9" applyFont="1" applyBorder="1" applyAlignment="1">
      <alignment horizontal="center" vertical="center"/>
    </xf>
    <xf numFmtId="0" fontId="5" fillId="0" borderId="61" xfId="9" applyFont="1" applyBorder="1" applyAlignment="1">
      <alignment horizontal="center" vertical="center"/>
    </xf>
    <xf numFmtId="0" fontId="5" fillId="0" borderId="15" xfId="9" applyFont="1" applyBorder="1" applyAlignment="1">
      <alignment horizontal="right" vertical="center" wrapText="1"/>
    </xf>
    <xf numFmtId="0" fontId="5" fillId="0" borderId="16" xfId="9" applyFont="1" applyBorder="1" applyAlignment="1">
      <alignment horizontal="left" vertical="center"/>
    </xf>
    <xf numFmtId="0" fontId="5" fillId="0" borderId="48" xfId="9" applyFont="1" applyBorder="1" applyAlignment="1">
      <alignment horizontal="left" vertical="center"/>
    </xf>
    <xf numFmtId="0" fontId="5" fillId="0" borderId="20" xfId="9" applyFont="1" applyBorder="1" applyAlignment="1">
      <alignment horizontal="right" vertical="center" wrapText="1"/>
    </xf>
    <xf numFmtId="0" fontId="5" fillId="0" borderId="278" xfId="9" applyFont="1" applyBorder="1" applyAlignment="1">
      <alignment horizontal="left" vertical="center"/>
    </xf>
    <xf numFmtId="0" fontId="5" fillId="0" borderId="149" xfId="9" applyFont="1" applyBorder="1" applyAlignment="1">
      <alignment vertical="center" textRotation="255"/>
    </xf>
    <xf numFmtId="0" fontId="5" fillId="0" borderId="6" xfId="9" applyFont="1" applyBorder="1" applyAlignment="1">
      <alignment horizontal="right" vertical="center" wrapText="1"/>
    </xf>
    <xf numFmtId="0" fontId="5" fillId="0" borderId="87" xfId="9" applyFont="1" applyBorder="1" applyAlignment="1">
      <alignment horizontal="left" vertical="center"/>
    </xf>
    <xf numFmtId="0" fontId="5" fillId="0" borderId="6" xfId="9" applyFont="1" applyBorder="1" applyAlignment="1">
      <alignment horizontal="center" vertical="center" wrapText="1"/>
    </xf>
    <xf numFmtId="0" fontId="5" fillId="0" borderId="7" xfId="9" applyFont="1" applyBorder="1" applyAlignment="1">
      <alignment horizontal="center" vertical="center"/>
    </xf>
    <xf numFmtId="0" fontId="5" fillId="0" borderId="87" xfId="9" applyFont="1" applyBorder="1" applyAlignment="1">
      <alignment horizontal="center" vertical="center"/>
    </xf>
    <xf numFmtId="0" fontId="4" fillId="0" borderId="0" xfId="11" applyFont="1" applyAlignment="1">
      <alignment vertical="center"/>
    </xf>
    <xf numFmtId="0" fontId="5" fillId="0" borderId="182" xfId="9" applyFont="1" applyBorder="1" applyAlignment="1">
      <alignment horizontal="right" vertical="center" wrapText="1"/>
    </xf>
    <xf numFmtId="0" fontId="5" fillId="0" borderId="336" xfId="9" applyFont="1" applyBorder="1" applyAlignment="1">
      <alignment horizontal="left" vertical="center"/>
    </xf>
    <xf numFmtId="0" fontId="5" fillId="0" borderId="408" xfId="9" applyFont="1" applyBorder="1" applyAlignment="1">
      <alignment horizontal="left" vertical="center"/>
    </xf>
    <xf numFmtId="0" fontId="5" fillId="0" borderId="8" xfId="9" applyFont="1" applyBorder="1" applyAlignment="1">
      <alignment horizontal="center" vertical="center" wrapText="1"/>
    </xf>
    <xf numFmtId="0" fontId="5" fillId="0" borderId="307" xfId="9" applyFont="1" applyBorder="1" applyAlignment="1">
      <alignment horizontal="center" vertical="center"/>
    </xf>
    <xf numFmtId="0" fontId="4" fillId="4" borderId="33" xfId="11" applyFont="1" applyFill="1" applyBorder="1" applyAlignment="1">
      <alignment horizontal="left" vertical="center"/>
    </xf>
    <xf numFmtId="0" fontId="4" fillId="0" borderId="33" xfId="11" applyFont="1" applyBorder="1" applyAlignment="1">
      <alignment horizontal="left" vertical="center"/>
    </xf>
    <xf numFmtId="0" fontId="4" fillId="4" borderId="18" xfId="11" applyFont="1" applyFill="1" applyBorder="1" applyAlignment="1">
      <alignment vertical="center"/>
    </xf>
    <xf numFmtId="0" fontId="4" fillId="0" borderId="18" xfId="11" applyFont="1" applyBorder="1" applyAlignment="1">
      <alignment vertical="center"/>
    </xf>
    <xf numFmtId="0" fontId="4" fillId="4" borderId="18" xfId="11" applyFont="1" applyFill="1" applyBorder="1" applyAlignment="1">
      <alignment horizontal="right" vertical="center"/>
    </xf>
    <xf numFmtId="0" fontId="4" fillId="4" borderId="0" xfId="11" applyFont="1" applyFill="1" applyAlignment="1">
      <alignment vertical="center"/>
    </xf>
    <xf numFmtId="0" fontId="4" fillId="4" borderId="6" xfId="11" applyFont="1" applyFill="1" applyBorder="1" applyAlignment="1">
      <alignment vertical="center"/>
    </xf>
    <xf numFmtId="0" fontId="4" fillId="4" borderId="0" xfId="11" applyFont="1" applyFill="1" applyAlignment="1">
      <alignment horizontal="left" vertical="center"/>
    </xf>
    <xf numFmtId="0" fontId="4" fillId="4" borderId="0" xfId="11" quotePrefix="1" applyFont="1" applyFill="1" applyAlignment="1">
      <alignment horizontal="right" vertical="center"/>
    </xf>
    <xf numFmtId="0" fontId="4" fillId="0" borderId="19" xfId="11" applyFont="1" applyBorder="1" applyAlignment="1">
      <alignment vertical="center"/>
    </xf>
    <xf numFmtId="0" fontId="4" fillId="0" borderId="7" xfId="11" applyFont="1" applyBorder="1" applyAlignment="1">
      <alignment vertical="center"/>
    </xf>
    <xf numFmtId="0" fontId="4" fillId="0" borderId="33" xfId="11" applyFont="1" applyBorder="1" applyAlignment="1">
      <alignment vertical="center"/>
    </xf>
    <xf numFmtId="0" fontId="4" fillId="0" borderId="16" xfId="11" applyFont="1" applyBorder="1" applyAlignment="1">
      <alignment vertical="center"/>
    </xf>
    <xf numFmtId="0" fontId="5" fillId="4" borderId="0" xfId="11" applyFont="1" applyFill="1" applyAlignment="1">
      <alignment horizontal="center" vertical="center"/>
    </xf>
    <xf numFmtId="0" fontId="5" fillId="4" borderId="0" xfId="11" applyFont="1" applyFill="1" applyAlignment="1">
      <alignment vertical="center"/>
    </xf>
    <xf numFmtId="0" fontId="5" fillId="4" borderId="17" xfId="11" applyFont="1" applyFill="1" applyBorder="1" applyAlignment="1">
      <alignment horizontal="center" vertical="center"/>
    </xf>
    <xf numFmtId="0" fontId="5" fillId="4" borderId="18" xfId="11" applyFont="1" applyFill="1" applyBorder="1" applyAlignment="1">
      <alignment vertical="center"/>
    </xf>
    <xf numFmtId="0" fontId="5" fillId="4" borderId="6" xfId="11" applyFont="1" applyFill="1" applyBorder="1" applyAlignment="1">
      <alignment horizontal="center" vertical="center"/>
    </xf>
    <xf numFmtId="0" fontId="5" fillId="4" borderId="33" xfId="11" applyFont="1" applyFill="1" applyBorder="1" applyAlignment="1">
      <alignment horizontal="left" vertical="center"/>
    </xf>
    <xf numFmtId="0" fontId="4" fillId="0" borderId="0" xfId="11" applyFont="1" applyAlignment="1">
      <alignment horizontal="right" vertical="center"/>
    </xf>
    <xf numFmtId="0" fontId="5" fillId="4" borderId="0" xfId="11" applyFont="1" applyFill="1" applyAlignment="1">
      <alignment horizontal="right" vertical="center"/>
    </xf>
    <xf numFmtId="0" fontId="4" fillId="0" borderId="18" xfId="11" applyFont="1" applyBorder="1" applyAlignment="1">
      <alignment horizontal="center" vertical="center"/>
    </xf>
    <xf numFmtId="0" fontId="9" fillId="0" borderId="0" xfId="9" applyFont="1" applyAlignment="1">
      <alignment horizontal="center" vertical="center"/>
    </xf>
    <xf numFmtId="38" fontId="6" fillId="0" borderId="180" xfId="9" applyNumberFormat="1" applyFont="1" applyBorder="1" applyAlignment="1" applyProtection="1">
      <alignment horizontal="center" vertical="center"/>
      <protection locked="0"/>
    </xf>
    <xf numFmtId="38" fontId="6" fillId="0" borderId="180" xfId="9" applyNumberFormat="1" applyFont="1" applyBorder="1" applyAlignment="1">
      <alignment horizontal="center" vertical="center"/>
    </xf>
    <xf numFmtId="38" fontId="6" fillId="0" borderId="33" xfId="9" applyNumberFormat="1" applyFont="1" applyBorder="1" applyAlignment="1" applyProtection="1">
      <alignment horizontal="right" vertical="center"/>
      <protection locked="0"/>
    </xf>
    <xf numFmtId="38" fontId="6" fillId="0" borderId="18" xfId="9" applyNumberFormat="1" applyFont="1" applyBorder="1" applyAlignment="1" applyProtection="1">
      <alignment horizontal="center" vertical="center"/>
      <protection locked="0"/>
    </xf>
    <xf numFmtId="38" fontId="6" fillId="0" borderId="18" xfId="9" applyNumberFormat="1" applyFont="1" applyBorder="1" applyAlignment="1">
      <alignment horizontal="center" vertical="center"/>
    </xf>
    <xf numFmtId="38" fontId="6" fillId="0" borderId="9" xfId="9" applyNumberFormat="1" applyFont="1" applyBorder="1" applyAlignment="1" applyProtection="1">
      <alignment horizontal="center" vertical="center"/>
      <protection locked="0"/>
    </xf>
    <xf numFmtId="38" fontId="6" fillId="0" borderId="277" xfId="9" applyNumberFormat="1" applyFont="1" applyBorder="1" applyAlignment="1" applyProtection="1">
      <alignment horizontal="center" vertical="center"/>
      <protection locked="0"/>
    </xf>
    <xf numFmtId="38" fontId="6" fillId="0" borderId="33" xfId="9" applyNumberFormat="1" applyFont="1" applyBorder="1" applyAlignment="1">
      <alignment horizontal="center" vertical="center"/>
    </xf>
    <xf numFmtId="0" fontId="5" fillId="0" borderId="3" xfId="9" applyFont="1" applyBorder="1" applyAlignment="1">
      <alignment horizontal="center" vertical="center" wrapText="1"/>
    </xf>
    <xf numFmtId="38" fontId="6" fillId="0" borderId="4" xfId="9" applyNumberFormat="1" applyFont="1" applyBorder="1" applyAlignment="1">
      <alignment horizontal="center" vertical="center"/>
    </xf>
    <xf numFmtId="0" fontId="5" fillId="0" borderId="5" xfId="9" applyFont="1" applyBorder="1" applyAlignment="1">
      <alignment horizontal="center" vertical="center"/>
    </xf>
    <xf numFmtId="0" fontId="5" fillId="0" borderId="299" xfId="9" applyFont="1" applyBorder="1" applyAlignment="1">
      <alignment horizontal="center" vertical="center"/>
    </xf>
    <xf numFmtId="201" fontId="5" fillId="4" borderId="0" xfId="4" applyNumberFormat="1" applyFont="1" applyFill="1" applyBorder="1" applyAlignment="1" applyProtection="1">
      <alignment horizontal="center" vertical="center" wrapText="1"/>
      <protection locked="0"/>
    </xf>
    <xf numFmtId="201" fontId="5" fillId="0" borderId="33" xfId="10" applyNumberFormat="1" applyFont="1" applyBorder="1" applyAlignment="1">
      <alignment horizontal="center" vertical="center" wrapText="1"/>
    </xf>
    <xf numFmtId="201" fontId="5" fillId="4" borderId="0" xfId="9" applyNumberFormat="1" applyFont="1" applyFill="1" applyAlignment="1">
      <alignment horizontal="center" vertical="center" wrapText="1"/>
    </xf>
    <xf numFmtId="201" fontId="5" fillId="4" borderId="33" xfId="9" applyNumberFormat="1" applyFont="1" applyFill="1" applyBorder="1" applyAlignment="1">
      <alignment horizontal="center" vertical="center" wrapText="1"/>
    </xf>
    <xf numFmtId="38" fontId="3" fillId="0" borderId="245" xfId="5" applyFont="1" applyBorder="1">
      <alignment vertical="center"/>
    </xf>
    <xf numFmtId="38" fontId="3" fillId="0" borderId="82" xfId="5" applyFont="1" applyBorder="1" applyAlignment="1">
      <alignment vertical="center"/>
    </xf>
    <xf numFmtId="0" fontId="5" fillId="0" borderId="146" xfId="9" applyFont="1" applyBorder="1" applyAlignment="1">
      <alignment vertical="center" textRotation="255"/>
    </xf>
    <xf numFmtId="0" fontId="28" fillId="0" borderId="1" xfId="8" applyFont="1" applyBorder="1" applyAlignment="1">
      <alignment horizontal="center" vertical="center" shrinkToFit="1"/>
    </xf>
    <xf numFmtId="38" fontId="6" fillId="0" borderId="0" xfId="9" applyNumberFormat="1" applyFont="1" applyAlignment="1" applyProtection="1">
      <alignment horizontal="center" vertical="center"/>
      <protection locked="0"/>
    </xf>
    <xf numFmtId="38" fontId="6" fillId="0" borderId="0" xfId="9" applyNumberFormat="1" applyFont="1" applyAlignment="1">
      <alignment horizontal="center" vertical="center"/>
    </xf>
    <xf numFmtId="38" fontId="6" fillId="0" borderId="0" xfId="9" applyNumberFormat="1" applyFont="1" applyAlignment="1" applyProtection="1">
      <alignment horizontal="right" vertical="center"/>
      <protection locked="0"/>
    </xf>
    <xf numFmtId="0" fontId="4" fillId="0" borderId="37" xfId="8" applyFont="1" applyBorder="1" applyAlignment="1">
      <alignment horizontal="center" vertical="center" wrapText="1"/>
    </xf>
    <xf numFmtId="38" fontId="3" fillId="0" borderId="101" xfId="3" applyFont="1" applyFill="1" applyBorder="1" applyAlignment="1">
      <alignment vertical="center" shrinkToFit="1"/>
    </xf>
    <xf numFmtId="0" fontId="73" fillId="0" borderId="0" xfId="0" applyFont="1">
      <alignment vertical="center"/>
    </xf>
    <xf numFmtId="0" fontId="123" fillId="8" borderId="0" xfId="8" applyFont="1" applyFill="1">
      <alignment vertical="center"/>
    </xf>
    <xf numFmtId="0" fontId="60" fillId="0" borderId="1" xfId="8" applyFont="1" applyBorder="1" applyAlignment="1">
      <alignment horizontal="center" vertical="center"/>
    </xf>
    <xf numFmtId="0" fontId="29" fillId="0" borderId="37" xfId="7" applyFont="1" applyBorder="1" applyAlignment="1" applyProtection="1">
      <alignment vertical="center" wrapText="1"/>
      <protection locked="0"/>
    </xf>
    <xf numFmtId="0" fontId="60" fillId="0" borderId="0" xfId="9" applyFont="1">
      <alignment vertical="center"/>
    </xf>
    <xf numFmtId="0" fontId="10" fillId="0" borderId="0" xfId="9" applyFont="1">
      <alignment vertical="center"/>
    </xf>
    <xf numFmtId="0" fontId="29" fillId="0" borderId="0" xfId="9" applyFont="1">
      <alignment vertical="center"/>
    </xf>
    <xf numFmtId="0" fontId="10" fillId="0" borderId="0" xfId="9" applyFont="1" applyAlignment="1">
      <alignment horizontal="right" vertical="center"/>
    </xf>
    <xf numFmtId="0" fontId="11" fillId="0" borderId="28" xfId="9" applyFont="1" applyBorder="1" applyAlignment="1">
      <alignment horizontal="left"/>
    </xf>
    <xf numFmtId="0" fontId="11" fillId="0" borderId="37" xfId="9" applyFont="1" applyBorder="1" applyAlignment="1">
      <alignment horizontal="right" vertical="top"/>
    </xf>
    <xf numFmtId="0" fontId="11" fillId="0" borderId="27" xfId="9" applyFont="1" applyBorder="1" applyAlignment="1">
      <alignment horizontal="center" vertical="center"/>
    </xf>
    <xf numFmtId="0" fontId="10" fillId="0" borderId="287" xfId="9" applyFont="1" applyBorder="1">
      <alignment vertical="center"/>
    </xf>
    <xf numFmtId="182" fontId="10" fillId="0" borderId="42" xfId="9" applyNumberFormat="1" applyFont="1" applyBorder="1">
      <alignment vertical="center"/>
    </xf>
    <xf numFmtId="0" fontId="10" fillId="0" borderId="309" xfId="9" applyFont="1" applyBorder="1">
      <alignment vertical="center"/>
    </xf>
    <xf numFmtId="182" fontId="10" fillId="0" borderId="45" xfId="9" applyNumberFormat="1" applyFont="1" applyBorder="1">
      <alignment vertical="center"/>
    </xf>
    <xf numFmtId="0" fontId="10" fillId="0" borderId="421" xfId="9" applyFont="1" applyBorder="1">
      <alignment vertical="center"/>
    </xf>
    <xf numFmtId="182" fontId="10" fillId="0" borderId="25" xfId="9" applyNumberFormat="1" applyFont="1" applyBorder="1">
      <alignment vertical="center"/>
    </xf>
    <xf numFmtId="0" fontId="10" fillId="0" borderId="424" xfId="9" applyFont="1" applyBorder="1">
      <alignment vertical="center"/>
    </xf>
    <xf numFmtId="0" fontId="10" fillId="0" borderId="426" xfId="9" applyFont="1" applyBorder="1">
      <alignment vertical="center"/>
    </xf>
    <xf numFmtId="182" fontId="10" fillId="0" borderId="427" xfId="9" applyNumberFormat="1" applyFont="1" applyBorder="1">
      <alignment vertical="center"/>
    </xf>
    <xf numFmtId="0" fontId="10" fillId="0" borderId="375" xfId="9" applyFont="1" applyBorder="1" applyAlignment="1">
      <alignment vertical="center" wrapText="1"/>
    </xf>
    <xf numFmtId="0" fontId="10" fillId="0" borderId="419" xfId="9" applyFont="1" applyBorder="1">
      <alignment vertical="center"/>
    </xf>
    <xf numFmtId="182" fontId="10" fillId="0" borderId="1" xfId="9" applyNumberFormat="1" applyFont="1" applyBorder="1">
      <alignment vertical="center"/>
    </xf>
    <xf numFmtId="182" fontId="10" fillId="0" borderId="181" xfId="9" applyNumberFormat="1" applyFont="1" applyBorder="1">
      <alignment vertical="center"/>
    </xf>
    <xf numFmtId="0" fontId="10" fillId="0" borderId="375" xfId="9" applyFont="1" applyBorder="1">
      <alignment vertical="center"/>
    </xf>
    <xf numFmtId="182" fontId="4" fillId="0" borderId="0" xfId="9" applyNumberFormat="1" applyFont="1" applyAlignment="1">
      <alignment horizontal="right" vertical="center"/>
    </xf>
    <xf numFmtId="0" fontId="4" fillId="0" borderId="0" xfId="9" applyFont="1">
      <alignment vertical="center"/>
    </xf>
    <xf numFmtId="0" fontId="5" fillId="0" borderId="0" xfId="9" applyFont="1" applyAlignment="1">
      <alignment horizontal="center" vertical="center"/>
    </xf>
    <xf numFmtId="182" fontId="5" fillId="0" borderId="0" xfId="9" applyNumberFormat="1" applyFont="1" applyAlignment="1">
      <alignment horizontal="right" vertical="center"/>
    </xf>
    <xf numFmtId="182" fontId="10" fillId="0" borderId="0" xfId="9" applyNumberFormat="1" applyFont="1" applyAlignment="1">
      <alignment horizontal="right" vertical="center"/>
    </xf>
    <xf numFmtId="0" fontId="8" fillId="0" borderId="0" xfId="9" applyFont="1">
      <alignment vertical="center"/>
    </xf>
    <xf numFmtId="0" fontId="11" fillId="0" borderId="0" xfId="9" applyFont="1">
      <alignment vertical="center"/>
    </xf>
    <xf numFmtId="0" fontId="62" fillId="0" borderId="0" xfId="9" applyFont="1">
      <alignment vertical="center"/>
    </xf>
    <xf numFmtId="0" fontId="61" fillId="0" borderId="0" xfId="9" applyFont="1">
      <alignment vertical="center"/>
    </xf>
    <xf numFmtId="0" fontId="61" fillId="0" borderId="0" xfId="9" applyFont="1" applyAlignment="1">
      <alignment vertical="top"/>
    </xf>
    <xf numFmtId="0" fontId="11" fillId="0" borderId="0" xfId="9" applyFont="1" applyAlignment="1">
      <alignment vertical="top"/>
    </xf>
    <xf numFmtId="0" fontId="17" fillId="0" borderId="0" xfId="9" applyFont="1" applyAlignment="1">
      <alignment horizontal="right" vertical="center"/>
    </xf>
    <xf numFmtId="49" fontId="4" fillId="0" borderId="0" xfId="12" applyNumberFormat="1" applyFont="1" applyAlignment="1">
      <alignment horizontal="center" vertical="center"/>
    </xf>
    <xf numFmtId="0" fontId="5" fillId="0" borderId="10" xfId="9" applyFont="1" applyBorder="1" applyAlignment="1">
      <alignment horizontal="center" vertical="center"/>
    </xf>
    <xf numFmtId="178" fontId="21" fillId="5" borderId="3" xfId="11" applyNumberFormat="1" applyFont="1" applyFill="1" applyBorder="1" applyAlignment="1">
      <alignment vertical="center"/>
    </xf>
    <xf numFmtId="178" fontId="21" fillId="5" borderId="5" xfId="11" applyNumberFormat="1" applyFont="1" applyFill="1" applyBorder="1" applyAlignment="1">
      <alignment vertical="center"/>
    </xf>
    <xf numFmtId="0" fontId="5" fillId="4" borderId="17" xfId="11" applyFont="1" applyFill="1" applyBorder="1" applyAlignment="1" applyProtection="1">
      <alignment horizontal="center" vertical="center"/>
      <protection locked="0"/>
    </xf>
    <xf numFmtId="0" fontId="5" fillId="4" borderId="6" xfId="11" applyFont="1" applyFill="1" applyBorder="1" applyAlignment="1" applyProtection="1">
      <alignment horizontal="center" vertical="center"/>
      <protection locked="0"/>
    </xf>
    <xf numFmtId="0" fontId="5" fillId="4" borderId="0" xfId="11" applyFont="1" applyFill="1" applyAlignment="1" applyProtection="1">
      <alignment horizontal="center" vertical="center"/>
      <protection locked="0"/>
    </xf>
    <xf numFmtId="0" fontId="57" fillId="0" borderId="18" xfId="8" applyFont="1" applyBorder="1" applyAlignment="1">
      <alignment horizontal="center" vertical="center" wrapText="1"/>
    </xf>
    <xf numFmtId="0" fontId="57" fillId="0" borderId="33" xfId="8" applyFont="1" applyBorder="1" applyAlignment="1">
      <alignment horizontal="center" vertical="center" wrapText="1"/>
    </xf>
    <xf numFmtId="0" fontId="28" fillId="0" borderId="0" xfId="0" applyFont="1" applyAlignment="1">
      <alignment horizontal="left" vertical="center"/>
    </xf>
    <xf numFmtId="203" fontId="6" fillId="0" borderId="33" xfId="9" applyNumberFormat="1" applyFont="1" applyBorder="1" applyAlignment="1">
      <alignment horizontal="center" vertical="center"/>
    </xf>
    <xf numFmtId="203" fontId="6" fillId="0" borderId="4" xfId="9" applyNumberFormat="1" applyFont="1" applyBorder="1" applyAlignment="1">
      <alignment horizontal="center" vertical="center"/>
    </xf>
    <xf numFmtId="182" fontId="4" fillId="16" borderId="1" xfId="9" applyNumberFormat="1" applyFont="1" applyFill="1" applyBorder="1" applyAlignment="1" applyProtection="1">
      <alignment horizontal="right" vertical="center"/>
      <protection locked="0"/>
    </xf>
    <xf numFmtId="202" fontId="10" fillId="16" borderId="290" xfId="9" applyNumberFormat="1" applyFont="1" applyFill="1" applyBorder="1" applyAlignment="1" applyProtection="1">
      <alignment horizontal="right" vertical="center"/>
      <protection locked="0"/>
    </xf>
    <xf numFmtId="202" fontId="10" fillId="16" borderId="429" xfId="9" applyNumberFormat="1" applyFont="1" applyFill="1" applyBorder="1" applyAlignment="1" applyProtection="1">
      <alignment horizontal="right" vertical="center"/>
      <protection locked="0"/>
    </xf>
    <xf numFmtId="202" fontId="62" fillId="16" borderId="388" xfId="9" applyNumberFormat="1" applyFont="1" applyFill="1" applyBorder="1" applyAlignment="1" applyProtection="1">
      <alignment horizontal="right" vertical="center"/>
      <protection locked="0"/>
    </xf>
    <xf numFmtId="0" fontId="10" fillId="16" borderId="355" xfId="9" applyFont="1" applyFill="1" applyBorder="1">
      <alignment vertical="center"/>
    </xf>
    <xf numFmtId="38" fontId="3" fillId="0" borderId="122" xfId="4" applyFont="1" applyFill="1" applyBorder="1" applyProtection="1">
      <alignment vertical="center"/>
      <protection hidden="1"/>
    </xf>
    <xf numFmtId="38" fontId="3" fillId="0" borderId="123" xfId="4" applyFont="1" applyFill="1" applyBorder="1" applyProtection="1">
      <alignment vertical="center"/>
      <protection hidden="1"/>
    </xf>
    <xf numFmtId="38" fontId="3" fillId="0" borderId="105" xfId="4" applyFont="1" applyFill="1" applyBorder="1" applyProtection="1">
      <alignment vertical="center"/>
      <protection hidden="1"/>
    </xf>
    <xf numFmtId="0" fontId="29" fillId="0" borderId="88" xfId="7" applyFont="1" applyBorder="1" applyProtection="1">
      <alignment vertical="center"/>
      <protection locked="0"/>
    </xf>
    <xf numFmtId="0" fontId="128" fillId="0" borderId="0" xfId="7" applyFont="1" applyProtection="1">
      <alignment vertical="center"/>
      <protection locked="0"/>
    </xf>
    <xf numFmtId="190" fontId="29" fillId="0" borderId="0" xfId="7" applyNumberFormat="1" applyFont="1" applyProtection="1">
      <alignment vertical="center"/>
      <protection locked="0"/>
    </xf>
    <xf numFmtId="190" fontId="29" fillId="0" borderId="33" xfId="7" applyNumberFormat="1" applyFont="1" applyBorder="1" applyProtection="1">
      <alignment vertical="center"/>
      <protection locked="0"/>
    </xf>
    <xf numFmtId="190" fontId="129" fillId="0" borderId="0" xfId="7" applyNumberFormat="1" applyFont="1" applyProtection="1">
      <alignment vertical="center"/>
      <protection locked="0"/>
    </xf>
    <xf numFmtId="0" fontId="129" fillId="0" borderId="0" xfId="7" applyFont="1" applyProtection="1">
      <alignment vertical="center"/>
      <protection locked="0"/>
    </xf>
    <xf numFmtId="190" fontId="129" fillId="0" borderId="33" xfId="7" applyNumberFormat="1" applyFont="1" applyBorder="1" applyProtection="1">
      <alignment vertical="center"/>
      <protection locked="0"/>
    </xf>
    <xf numFmtId="0" fontId="129" fillId="0" borderId="33" xfId="7" applyFont="1" applyBorder="1" applyProtection="1">
      <alignment vertical="center"/>
      <protection locked="0"/>
    </xf>
    <xf numFmtId="0" fontId="34" fillId="0" borderId="89" xfId="7" applyFont="1" applyBorder="1" applyAlignment="1" applyProtection="1">
      <alignment vertical="center" wrapText="1"/>
      <protection locked="0"/>
    </xf>
    <xf numFmtId="0" fontId="29" fillId="0" borderId="90" xfId="7" applyFont="1" applyBorder="1" applyProtection="1">
      <alignment vertical="center"/>
      <protection locked="0"/>
    </xf>
    <xf numFmtId="0" fontId="29" fillId="0" borderId="29" xfId="7" applyFont="1" applyBorder="1" applyAlignment="1" applyProtection="1">
      <alignment horizontal="right" vertical="center" wrapText="1"/>
      <protection locked="0"/>
    </xf>
    <xf numFmtId="0" fontId="36" fillId="0" borderId="50" xfId="7" applyFont="1" applyBorder="1" applyProtection="1">
      <alignment vertical="center"/>
      <protection locked="0"/>
    </xf>
    <xf numFmtId="0" fontId="37" fillId="0" borderId="50" xfId="7" applyFont="1" applyBorder="1" applyProtection="1">
      <alignment vertical="center"/>
      <protection locked="0"/>
    </xf>
    <xf numFmtId="0" fontId="41" fillId="0" borderId="50" xfId="7" applyFont="1" applyBorder="1" applyAlignment="1" applyProtection="1">
      <alignment horizontal="right" vertical="center"/>
      <protection locked="0"/>
    </xf>
    <xf numFmtId="0" fontId="28" fillId="19" borderId="86" xfId="7" applyFont="1" applyFill="1" applyBorder="1" applyProtection="1">
      <alignment vertical="center"/>
      <protection locked="0"/>
    </xf>
    <xf numFmtId="0" fontId="28" fillId="19" borderId="0" xfId="7" applyFont="1" applyFill="1" applyBorder="1" applyProtection="1">
      <alignment vertical="center"/>
      <protection locked="0"/>
    </xf>
    <xf numFmtId="0" fontId="62" fillId="0" borderId="1" xfId="8" applyFont="1" applyBorder="1" applyAlignment="1">
      <alignment horizontal="center" vertical="center" wrapText="1"/>
    </xf>
    <xf numFmtId="0" fontId="58" fillId="0" borderId="0" xfId="8" applyFont="1" applyAlignment="1">
      <alignment horizontal="center" vertical="center" wrapText="1"/>
    </xf>
    <xf numFmtId="0" fontId="58" fillId="0" borderId="0" xfId="8" applyFont="1" applyAlignment="1">
      <alignment horizontal="right" vertical="center" wrapText="1"/>
    </xf>
    <xf numFmtId="38" fontId="59" fillId="0" borderId="1" xfId="3" applyFont="1" applyBorder="1">
      <alignment vertical="center"/>
    </xf>
    <xf numFmtId="0" fontId="130" fillId="0" borderId="1" xfId="8" applyFont="1" applyBorder="1" applyAlignment="1">
      <alignment horizontal="center" vertical="center" wrapText="1"/>
    </xf>
    <xf numFmtId="0" fontId="130" fillId="0" borderId="28" xfId="8" applyFont="1" applyBorder="1" applyAlignment="1">
      <alignment horizontal="center" vertical="center" wrapText="1"/>
    </xf>
    <xf numFmtId="0" fontId="130" fillId="0" borderId="28" xfId="8" applyFont="1" applyBorder="1" applyAlignment="1">
      <alignment horizontal="centerContinuous" vertical="center" wrapText="1"/>
    </xf>
    <xf numFmtId="0" fontId="130" fillId="0" borderId="37" xfId="8" applyFont="1" applyBorder="1" applyAlignment="1">
      <alignment horizontal="centerContinuous" vertical="center" wrapText="1"/>
    </xf>
    <xf numFmtId="0" fontId="130" fillId="0" borderId="29" xfId="8" applyFont="1" applyBorder="1" applyAlignment="1">
      <alignment horizontal="centerContinuous" vertical="center" wrapText="1"/>
    </xf>
    <xf numFmtId="0" fontId="130" fillId="0" borderId="15" xfId="8" applyFont="1" applyBorder="1" applyAlignment="1">
      <alignment horizontal="center" vertical="center" wrapText="1"/>
    </xf>
    <xf numFmtId="0" fontId="130" fillId="0" borderId="28" xfId="8" applyFont="1" applyBorder="1" applyAlignment="1">
      <alignment horizontal="right" vertical="center" wrapText="1"/>
    </xf>
    <xf numFmtId="0" fontId="130" fillId="0" borderId="37" xfId="8" applyFont="1" applyBorder="1" applyAlignment="1">
      <alignment horizontal="center" vertical="center" wrapText="1"/>
    </xf>
    <xf numFmtId="0" fontId="130" fillId="0" borderId="29" xfId="8" applyFont="1" applyBorder="1" applyAlignment="1">
      <alignment horizontal="right" vertical="center" wrapText="1"/>
    </xf>
    <xf numFmtId="0" fontId="130" fillId="0" borderId="146" xfId="8" applyFont="1" applyBorder="1" applyAlignment="1">
      <alignment horizontal="center" vertical="center" wrapText="1"/>
    </xf>
    <xf numFmtId="0" fontId="130" fillId="0" borderId="269" xfId="8" applyFont="1" applyBorder="1" applyAlignment="1">
      <alignment horizontal="center" vertical="center" wrapText="1"/>
    </xf>
    <xf numFmtId="0" fontId="130" fillId="0" borderId="108" xfId="8" applyFont="1" applyBorder="1" applyAlignment="1">
      <alignment horizontal="center" vertical="center" wrapText="1"/>
    </xf>
    <xf numFmtId="0" fontId="130" fillId="0" borderId="270" xfId="8" applyFont="1" applyBorder="1" applyAlignment="1">
      <alignment horizontal="center" vertical="center" wrapText="1"/>
    </xf>
    <xf numFmtId="0" fontId="58" fillId="0" borderId="171" xfId="8" applyFont="1" applyBorder="1" applyAlignment="1">
      <alignment horizontal="center" vertical="center" wrapText="1"/>
    </xf>
    <xf numFmtId="0" fontId="130" fillId="0" borderId="221" xfId="8" applyFont="1" applyBorder="1" applyAlignment="1">
      <alignment horizontal="center" vertical="center" wrapText="1"/>
    </xf>
    <xf numFmtId="196" fontId="130" fillId="0" borderId="1" xfId="8" applyNumberFormat="1" applyFont="1" applyBorder="1" applyAlignment="1">
      <alignment horizontal="right" vertical="center" wrapText="1"/>
    </xf>
    <xf numFmtId="201" fontId="130" fillId="0" borderId="1" xfId="8" applyNumberFormat="1" applyFont="1" applyBorder="1" applyAlignment="1">
      <alignment vertical="center" wrapText="1"/>
    </xf>
    <xf numFmtId="201" fontId="130" fillId="0" borderId="27" xfId="8" applyNumberFormat="1" applyFont="1" applyBorder="1" applyAlignment="1">
      <alignment vertical="center" wrapText="1"/>
    </xf>
    <xf numFmtId="0" fontId="67" fillId="0" borderId="308" xfId="8" applyFont="1" applyBorder="1" applyAlignment="1">
      <alignment vertical="center" wrapText="1"/>
    </xf>
    <xf numFmtId="38" fontId="11" fillId="0" borderId="0" xfId="9" applyNumberFormat="1" applyFont="1">
      <alignment vertical="center"/>
    </xf>
    <xf numFmtId="0" fontId="4" fillId="0" borderId="0" xfId="9" applyFont="1" applyAlignment="1">
      <alignment horizontal="right" vertical="center"/>
    </xf>
    <xf numFmtId="0" fontId="132" fillId="0" borderId="0" xfId="9" applyFont="1" applyAlignment="1" applyProtection="1">
      <alignment vertical="center" shrinkToFit="1"/>
      <protection locked="0"/>
    </xf>
    <xf numFmtId="0" fontId="101" fillId="0" borderId="0" xfId="9" applyFont="1">
      <alignment vertical="center"/>
    </xf>
    <xf numFmtId="0" fontId="133" fillId="0" borderId="0" xfId="8" applyFont="1">
      <alignment vertical="center"/>
    </xf>
    <xf numFmtId="0" fontId="134" fillId="0" borderId="0" xfId="8" applyFont="1">
      <alignment vertical="center"/>
    </xf>
    <xf numFmtId="0" fontId="133" fillId="0" borderId="0" xfId="10" applyFont="1" applyAlignment="1">
      <alignment horizontal="left" vertical="center" indent="1"/>
    </xf>
    <xf numFmtId="0" fontId="35" fillId="0" borderId="0" xfId="7" applyFont="1" applyProtection="1">
      <alignment vertical="center"/>
      <protection locked="0"/>
    </xf>
    <xf numFmtId="0" fontId="133" fillId="0" borderId="0" xfId="7" applyFont="1" applyProtection="1">
      <alignment vertical="center"/>
      <protection locked="0"/>
    </xf>
    <xf numFmtId="0" fontId="131" fillId="0" borderId="49" xfId="8" applyFont="1" applyBorder="1" applyAlignment="1">
      <alignment horizontal="center" vertical="center" wrapText="1"/>
    </xf>
    <xf numFmtId="178" fontId="28" fillId="7" borderId="6" xfId="4" applyNumberFormat="1" applyFont="1" applyFill="1" applyBorder="1" applyAlignment="1" applyProtection="1">
      <alignment vertical="center"/>
      <protection locked="0"/>
    </xf>
    <xf numFmtId="0" fontId="61" fillId="0" borderId="0" xfId="8" applyFont="1" applyAlignment="1">
      <alignment horizontal="center" vertical="center"/>
    </xf>
    <xf numFmtId="0" fontId="135" fillId="0" borderId="0" xfId="20" applyFont="1">
      <alignment vertical="center"/>
    </xf>
    <xf numFmtId="0" fontId="55" fillId="0" borderId="86" xfId="20" applyBorder="1" applyAlignment="1">
      <alignment horizontal="left" vertical="center"/>
    </xf>
    <xf numFmtId="38" fontId="0" fillId="0" borderId="353" xfId="18" applyFont="1" applyFill="1" applyBorder="1" applyAlignment="1">
      <alignment horizontal="center" vertical="center" shrinkToFit="1"/>
    </xf>
    <xf numFmtId="38" fontId="0" fillId="0" borderId="356" xfId="18" applyFont="1" applyFill="1" applyBorder="1" applyAlignment="1">
      <alignment horizontal="center" vertical="center" shrinkToFit="1"/>
    </xf>
    <xf numFmtId="0" fontId="51" fillId="0" borderId="0" xfId="7" applyFont="1" applyBorder="1" applyProtection="1">
      <alignment vertical="center"/>
      <protection locked="0"/>
    </xf>
    <xf numFmtId="0" fontId="136" fillId="0" borderId="0" xfId="9" applyFont="1">
      <alignment vertical="center"/>
    </xf>
    <xf numFmtId="0" fontId="133" fillId="0" borderId="0" xfId="0" applyFont="1">
      <alignment vertical="center"/>
    </xf>
    <xf numFmtId="181" fontId="22" fillId="6" borderId="300" xfId="11" applyNumberFormat="1" applyFont="1" applyFill="1" applyBorder="1" applyAlignment="1">
      <alignment horizontal="center" vertical="center"/>
    </xf>
    <xf numFmtId="176" fontId="19" fillId="3" borderId="269" xfId="11" applyNumberFormat="1" applyFont="1" applyFill="1" applyBorder="1" applyAlignment="1">
      <alignment horizontal="center" vertical="center" wrapText="1"/>
    </xf>
    <xf numFmtId="0" fontId="131" fillId="0" borderId="170" xfId="8" applyFont="1" applyBorder="1" applyAlignment="1">
      <alignment horizontal="center" vertical="center" wrapText="1"/>
    </xf>
    <xf numFmtId="178" fontId="21" fillId="5" borderId="4" xfId="11" applyNumberFormat="1" applyFont="1" applyFill="1" applyBorder="1" applyAlignment="1">
      <alignment horizontal="right" vertical="center"/>
    </xf>
    <xf numFmtId="181" fontId="21" fillId="0" borderId="43" xfId="11" applyNumberFormat="1" applyFont="1" applyBorder="1" applyAlignment="1">
      <alignment horizontal="right" vertical="center" indent="1"/>
    </xf>
    <xf numFmtId="181" fontId="21" fillId="0" borderId="46" xfId="11" applyNumberFormat="1" applyFont="1" applyBorder="1" applyAlignment="1">
      <alignment horizontal="right" vertical="center" indent="1"/>
    </xf>
    <xf numFmtId="181" fontId="21" fillId="0" borderId="8" xfId="11" applyNumberFormat="1" applyFont="1" applyBorder="1" applyAlignment="1">
      <alignment horizontal="right" vertical="center" indent="1"/>
    </xf>
    <xf numFmtId="178" fontId="21" fillId="5" borderId="430" xfId="11" applyNumberFormat="1" applyFont="1" applyFill="1" applyBorder="1" applyAlignment="1">
      <alignment horizontal="right" vertical="center" indent="1"/>
    </xf>
    <xf numFmtId="178" fontId="21" fillId="5" borderId="181" xfId="11" applyNumberFormat="1" applyFont="1" applyFill="1" applyBorder="1" applyAlignment="1">
      <alignment horizontal="right" vertical="center" indent="1"/>
    </xf>
    <xf numFmtId="181" fontId="21" fillId="0" borderId="44" xfId="11" applyNumberFormat="1" applyFont="1" applyBorder="1" applyAlignment="1">
      <alignment horizontal="right" vertical="center" indent="1"/>
    </xf>
    <xf numFmtId="181" fontId="21" fillId="0" borderId="47" xfId="11" applyNumberFormat="1" applyFont="1" applyBorder="1" applyAlignment="1">
      <alignment horizontal="right" vertical="center" indent="1"/>
    </xf>
    <xf numFmtId="181" fontId="21" fillId="0" borderId="10" xfId="11" applyNumberFormat="1" applyFont="1" applyBorder="1" applyAlignment="1">
      <alignment horizontal="right" vertical="center" indent="1"/>
    </xf>
    <xf numFmtId="181" fontId="21" fillId="0" borderId="33" xfId="11" applyNumberFormat="1" applyFont="1" applyBorder="1" applyAlignment="1">
      <alignment horizontal="right" vertical="center"/>
    </xf>
    <xf numFmtId="181" fontId="21" fillId="0" borderId="50" xfId="11" applyNumberFormat="1" applyFont="1" applyBorder="1" applyAlignment="1">
      <alignment horizontal="right" vertical="center"/>
    </xf>
    <xf numFmtId="178" fontId="21" fillId="5" borderId="0" xfId="11" applyNumberFormat="1" applyFont="1" applyFill="1" applyAlignment="1">
      <alignment horizontal="right" vertical="center"/>
    </xf>
    <xf numFmtId="178" fontId="21" fillId="5" borderId="277" xfId="11" applyNumberFormat="1" applyFont="1" applyFill="1" applyBorder="1" applyAlignment="1">
      <alignment horizontal="right" vertical="center"/>
    </xf>
    <xf numFmtId="178" fontId="21" fillId="5" borderId="33" xfId="11" applyNumberFormat="1" applyFont="1" applyFill="1" applyBorder="1" applyAlignment="1">
      <alignment horizontal="right" vertical="center"/>
    </xf>
    <xf numFmtId="178" fontId="28" fillId="0" borderId="0" xfId="4" applyNumberFormat="1" applyFont="1" applyFill="1" applyBorder="1" applyAlignment="1" applyProtection="1">
      <alignment vertical="center"/>
      <protection locked="0"/>
    </xf>
    <xf numFmtId="178" fontId="28" fillId="0" borderId="37" xfId="4" applyNumberFormat="1" applyFont="1" applyFill="1" applyBorder="1" applyAlignment="1" applyProtection="1">
      <alignment vertical="center"/>
      <protection locked="0"/>
    </xf>
    <xf numFmtId="178" fontId="28" fillId="0" borderId="18" xfId="4" applyNumberFormat="1" applyFont="1" applyFill="1" applyBorder="1" applyAlignment="1" applyProtection="1">
      <alignment vertical="center"/>
      <protection locked="0"/>
    </xf>
    <xf numFmtId="178" fontId="28" fillId="0" borderId="86" xfId="4" applyNumberFormat="1" applyFont="1" applyFill="1" applyBorder="1" applyAlignment="1" applyProtection="1">
      <alignment vertical="center"/>
      <protection locked="0"/>
    </xf>
    <xf numFmtId="178" fontId="28" fillId="0" borderId="88" xfId="4" applyNumberFormat="1" applyFont="1" applyFill="1" applyBorder="1" applyAlignment="1" applyProtection="1">
      <alignment vertical="center"/>
      <protection locked="0"/>
    </xf>
    <xf numFmtId="178" fontId="28" fillId="0" borderId="90" xfId="4" applyNumberFormat="1" applyFont="1" applyFill="1" applyBorder="1" applyAlignment="1" applyProtection="1">
      <alignment vertical="center"/>
      <protection locked="0"/>
    </xf>
    <xf numFmtId="188" fontId="28" fillId="7" borderId="1" xfId="0" applyNumberFormat="1" applyFont="1" applyFill="1" applyBorder="1" applyAlignment="1" applyProtection="1">
      <alignment horizontal="center" vertical="center"/>
      <protection hidden="1"/>
    </xf>
    <xf numFmtId="188" fontId="28" fillId="0" borderId="99" xfId="7" applyNumberFormat="1" applyFont="1" applyBorder="1" applyProtection="1">
      <alignment vertical="center"/>
      <protection hidden="1"/>
    </xf>
    <xf numFmtId="204" fontId="28" fillId="7" borderId="101" xfId="7" applyNumberFormat="1" applyFont="1" applyFill="1" applyBorder="1" applyProtection="1">
      <alignment vertical="center"/>
      <protection hidden="1"/>
    </xf>
    <xf numFmtId="204" fontId="28" fillId="7" borderId="44" xfId="4" applyNumberFormat="1" applyFont="1" applyFill="1" applyBorder="1" applyAlignment="1" applyProtection="1">
      <alignment horizontal="right" vertical="center"/>
      <protection hidden="1"/>
    </xf>
    <xf numFmtId="204" fontId="28" fillId="7" borderId="103" xfId="4" applyNumberFormat="1" applyFont="1" applyFill="1" applyBorder="1" applyAlignment="1" applyProtection="1">
      <alignment horizontal="right" vertical="center"/>
      <protection hidden="1"/>
    </xf>
    <xf numFmtId="204" fontId="28" fillId="7" borderId="90" xfId="4" applyNumberFormat="1" applyFont="1" applyFill="1" applyBorder="1" applyAlignment="1" applyProtection="1">
      <alignment horizontal="right" vertical="center"/>
      <protection hidden="1"/>
    </xf>
    <xf numFmtId="204" fontId="28" fillId="7" borderId="106" xfId="4" applyNumberFormat="1" applyFont="1" applyFill="1" applyBorder="1" applyAlignment="1" applyProtection="1">
      <alignment horizontal="right" vertical="center"/>
      <protection hidden="1"/>
    </xf>
    <xf numFmtId="204" fontId="28" fillId="0" borderId="44" xfId="4" applyNumberFormat="1" applyFont="1" applyFill="1" applyBorder="1" applyAlignment="1" applyProtection="1">
      <alignment horizontal="right" vertical="center"/>
      <protection locked="0"/>
    </xf>
    <xf numFmtId="204" fontId="28" fillId="0" borderId="110" xfId="4" applyNumberFormat="1" applyFont="1" applyFill="1" applyBorder="1" applyAlignment="1" applyProtection="1">
      <alignment horizontal="right" vertical="center"/>
      <protection locked="0"/>
    </xf>
    <xf numFmtId="204" fontId="28" fillId="0" borderId="113" xfId="4" applyNumberFormat="1" applyFont="1" applyFill="1" applyBorder="1" applyAlignment="1" applyProtection="1">
      <alignment horizontal="right" vertical="center"/>
      <protection locked="0"/>
    </xf>
    <xf numFmtId="204" fontId="28" fillId="0" borderId="18" xfId="4" applyNumberFormat="1" applyFont="1" applyFill="1" applyBorder="1" applyAlignment="1" applyProtection="1">
      <alignment horizontal="right" vertical="center"/>
      <protection locked="0"/>
    </xf>
    <xf numFmtId="204" fontId="28" fillId="0" borderId="116" xfId="4" applyNumberFormat="1" applyFont="1" applyFill="1" applyBorder="1" applyAlignment="1" applyProtection="1">
      <alignment horizontal="right" vertical="center"/>
      <protection locked="0"/>
    </xf>
    <xf numFmtId="204" fontId="28" fillId="7" borderId="118" xfId="4" applyNumberFormat="1" applyFont="1" applyFill="1" applyBorder="1" applyAlignment="1" applyProtection="1">
      <alignment horizontal="right" vertical="center"/>
      <protection hidden="1"/>
    </xf>
    <xf numFmtId="204" fontId="28" fillId="7" borderId="97" xfId="4" applyNumberFormat="1" applyFont="1" applyFill="1" applyBorder="1" applyAlignment="1" applyProtection="1">
      <alignment vertical="center"/>
      <protection locked="0"/>
    </xf>
    <xf numFmtId="204" fontId="28" fillId="7" borderId="122" xfId="4" applyNumberFormat="1" applyFont="1" applyFill="1" applyBorder="1" applyAlignment="1" applyProtection="1">
      <alignment vertical="center"/>
      <protection hidden="1"/>
    </xf>
    <xf numFmtId="204" fontId="28" fillId="7" borderId="98" xfId="4" applyNumberFormat="1" applyFont="1" applyFill="1" applyBorder="1" applyAlignment="1" applyProtection="1">
      <alignment vertical="center"/>
      <protection locked="0"/>
    </xf>
    <xf numFmtId="204" fontId="28" fillId="7" borderId="123" xfId="4" applyNumberFormat="1" applyFont="1" applyFill="1" applyBorder="1" applyAlignment="1" applyProtection="1">
      <alignment vertical="center"/>
      <protection hidden="1"/>
    </xf>
    <xf numFmtId="204" fontId="28" fillId="0" borderId="115" xfId="4" applyNumberFormat="1" applyFont="1" applyFill="1" applyBorder="1" applyAlignment="1" applyProtection="1">
      <alignment vertical="center"/>
      <protection locked="0"/>
    </xf>
    <xf numFmtId="204" fontId="28" fillId="0" borderId="124" xfId="4" applyNumberFormat="1" applyFont="1" applyFill="1" applyBorder="1" applyAlignment="1" applyProtection="1">
      <alignment vertical="center"/>
      <protection locked="0"/>
    </xf>
    <xf numFmtId="204" fontId="28" fillId="0" borderId="125" xfId="4" applyNumberFormat="1" applyFont="1" applyFill="1" applyBorder="1" applyAlignment="1" applyProtection="1">
      <alignment vertical="center"/>
      <protection locked="0"/>
    </xf>
    <xf numFmtId="204" fontId="28" fillId="7" borderId="105" xfId="4" applyNumberFormat="1" applyFont="1" applyFill="1" applyBorder="1" applyAlignment="1" applyProtection="1">
      <alignment vertical="center"/>
      <protection hidden="1"/>
    </xf>
    <xf numFmtId="204" fontId="28" fillId="0" borderId="39" xfId="4" applyNumberFormat="1" applyFont="1" applyFill="1" applyBorder="1" applyAlignment="1" applyProtection="1">
      <alignment vertical="center"/>
      <protection locked="0"/>
    </xf>
    <xf numFmtId="204" fontId="28" fillId="0" borderId="6" xfId="4" applyNumberFormat="1" applyFont="1" applyFill="1" applyBorder="1" applyAlignment="1" applyProtection="1">
      <alignment vertical="center"/>
      <protection locked="0"/>
    </xf>
    <xf numFmtId="204" fontId="28" fillId="7" borderId="126" xfId="4" applyNumberFormat="1" applyFont="1" applyFill="1" applyBorder="1" applyAlignment="1" applyProtection="1">
      <alignment vertical="center"/>
      <protection hidden="1"/>
    </xf>
    <xf numFmtId="204" fontId="28" fillId="0" borderId="127" xfId="4" applyNumberFormat="1" applyFont="1" applyFill="1" applyBorder="1" applyAlignment="1" applyProtection="1">
      <alignment vertical="center"/>
      <protection locked="0"/>
    </xf>
    <xf numFmtId="204" fontId="28" fillId="0" borderId="128" xfId="4" applyNumberFormat="1" applyFont="1" applyFill="1" applyBorder="1" applyAlignment="1" applyProtection="1">
      <alignment vertical="center"/>
      <protection locked="0"/>
    </xf>
    <xf numFmtId="204" fontId="28" fillId="7" borderId="129" xfId="4" applyNumberFormat="1" applyFont="1" applyFill="1" applyBorder="1" applyAlignment="1" applyProtection="1">
      <alignment vertical="center"/>
      <protection hidden="1"/>
    </xf>
    <xf numFmtId="204" fontId="28" fillId="0" borderId="130" xfId="4" applyNumberFormat="1" applyFont="1" applyFill="1" applyBorder="1" applyAlignment="1" applyProtection="1">
      <alignment vertical="center"/>
      <protection locked="0"/>
    </xf>
    <xf numFmtId="204" fontId="28" fillId="0" borderId="14" xfId="4" applyNumberFormat="1" applyFont="1" applyFill="1" applyBorder="1" applyAlignment="1" applyProtection="1">
      <alignment vertical="center"/>
      <protection locked="0"/>
    </xf>
    <xf numFmtId="204" fontId="28" fillId="7" borderId="131" xfId="4" applyNumberFormat="1" applyFont="1" applyFill="1" applyBorder="1" applyAlignment="1" applyProtection="1">
      <alignment vertical="center"/>
      <protection hidden="1"/>
    </xf>
    <xf numFmtId="204" fontId="28" fillId="0" borderId="27" xfId="4" applyNumberFormat="1" applyFont="1" applyFill="1" applyBorder="1" applyAlignment="1" applyProtection="1">
      <alignment vertical="center"/>
      <protection locked="0"/>
    </xf>
    <xf numFmtId="204" fontId="28" fillId="0" borderId="17" xfId="4" applyNumberFormat="1" applyFont="1" applyFill="1" applyBorder="1" applyAlignment="1" applyProtection="1">
      <alignment vertical="center"/>
      <protection locked="0"/>
    </xf>
    <xf numFmtId="204" fontId="28" fillId="7" borderId="132" xfId="4" applyNumberFormat="1" applyFont="1" applyFill="1" applyBorder="1" applyAlignment="1" applyProtection="1">
      <alignment vertical="center"/>
      <protection hidden="1"/>
    </xf>
    <xf numFmtId="204" fontId="28" fillId="0" borderId="143" xfId="4" applyNumberFormat="1" applyFont="1" applyFill="1" applyBorder="1" applyAlignment="1" applyProtection="1">
      <alignment vertical="center"/>
      <protection locked="0"/>
    </xf>
    <xf numFmtId="204" fontId="28" fillId="0" borderId="112" xfId="4" applyNumberFormat="1" applyFont="1" applyFill="1" applyBorder="1" applyAlignment="1" applyProtection="1">
      <alignment vertical="center"/>
      <protection locked="0"/>
    </xf>
    <xf numFmtId="204" fontId="28" fillId="0" borderId="135" xfId="4" applyNumberFormat="1" applyFont="1" applyFill="1" applyBorder="1" applyAlignment="1" applyProtection="1">
      <alignment vertical="center"/>
      <protection locked="0"/>
    </xf>
    <xf numFmtId="204" fontId="28" fillId="0" borderId="11" xfId="4" applyNumberFormat="1" applyFont="1" applyFill="1" applyBorder="1" applyAlignment="1" applyProtection="1">
      <alignment vertical="center"/>
      <protection locked="0"/>
    </xf>
    <xf numFmtId="204" fontId="28" fillId="0" borderId="133" xfId="4" applyNumberFormat="1" applyFont="1" applyFill="1" applyBorder="1" applyAlignment="1" applyProtection="1">
      <alignment vertical="center"/>
      <protection locked="0"/>
    </xf>
    <xf numFmtId="204" fontId="28" fillId="0" borderId="134" xfId="4" applyNumberFormat="1" applyFont="1" applyFill="1" applyBorder="1" applyAlignment="1" applyProtection="1">
      <alignment vertical="center"/>
      <protection locked="0"/>
    </xf>
    <xf numFmtId="204" fontId="28" fillId="0" borderId="136" xfId="4" applyNumberFormat="1" applyFont="1" applyFill="1" applyBorder="1" applyAlignment="1" applyProtection="1">
      <alignment vertical="center"/>
      <protection locked="0"/>
    </xf>
    <xf numFmtId="204" fontId="28" fillId="0" borderId="137" xfId="4" applyNumberFormat="1" applyFont="1" applyFill="1" applyBorder="1" applyAlignment="1" applyProtection="1">
      <alignment vertical="center"/>
      <protection locked="0"/>
    </xf>
    <xf numFmtId="204" fontId="28" fillId="7" borderId="138" xfId="4" applyNumberFormat="1" applyFont="1" applyFill="1" applyBorder="1" applyAlignment="1" applyProtection="1">
      <alignment vertical="center"/>
      <protection hidden="1"/>
    </xf>
    <xf numFmtId="204" fontId="28" fillId="7" borderId="139" xfId="4" applyNumberFormat="1" applyFont="1" applyFill="1" applyBorder="1" applyAlignment="1" applyProtection="1">
      <alignment vertical="center"/>
      <protection hidden="1"/>
    </xf>
    <xf numFmtId="0" fontId="5" fillId="8" borderId="0" xfId="8" applyFont="1" applyFill="1" applyAlignment="1">
      <alignment vertical="center" wrapText="1"/>
    </xf>
    <xf numFmtId="49" fontId="59" fillId="0" borderId="0" xfId="0" applyNumberFormat="1" applyFont="1">
      <alignment vertical="center"/>
    </xf>
    <xf numFmtId="0" fontId="59" fillId="0" borderId="0" xfId="0" applyFont="1" applyAlignment="1">
      <alignment vertical="center" wrapText="1"/>
    </xf>
    <xf numFmtId="0" fontId="60" fillId="0" borderId="0" xfId="0" applyFont="1" applyAlignment="1">
      <alignment vertical="center" wrapText="1"/>
    </xf>
    <xf numFmtId="0" fontId="60" fillId="8" borderId="0" xfId="8" applyFont="1" applyFill="1" applyAlignment="1">
      <alignment horizontal="left" vertical="center"/>
    </xf>
    <xf numFmtId="0" fontId="60" fillId="8" borderId="0" xfId="8" applyFont="1" applyFill="1" applyAlignment="1">
      <alignment horizontal="right" vertical="center"/>
    </xf>
    <xf numFmtId="0" fontId="5" fillId="8" borderId="0" xfId="8" applyFont="1" applyFill="1">
      <alignment vertical="center"/>
    </xf>
    <xf numFmtId="49" fontId="5" fillId="8" borderId="0" xfId="8" applyNumberFormat="1" applyFont="1" applyFill="1" applyAlignment="1">
      <alignment horizontal="left" vertical="top"/>
    </xf>
    <xf numFmtId="0" fontId="5" fillId="8" borderId="0" xfId="8" applyFont="1" applyFill="1" applyAlignment="1">
      <alignment horizontal="left" vertical="top"/>
    </xf>
    <xf numFmtId="0" fontId="56" fillId="0" borderId="1" xfId="0" applyFont="1" applyBorder="1" applyAlignment="1">
      <alignment vertical="center" wrapText="1"/>
    </xf>
    <xf numFmtId="0" fontId="56" fillId="0" borderId="28" xfId="0" applyFont="1" applyBorder="1" applyAlignment="1">
      <alignment vertical="center" wrapText="1"/>
    </xf>
    <xf numFmtId="0" fontId="56" fillId="0" borderId="37" xfId="0" applyFont="1" applyBorder="1" applyAlignment="1">
      <alignment vertical="center" wrapText="1"/>
    </xf>
    <xf numFmtId="0" fontId="56" fillId="0" borderId="29" xfId="0" applyFont="1" applyBorder="1" applyAlignment="1">
      <alignment vertical="center" wrapText="1"/>
    </xf>
    <xf numFmtId="49" fontId="56" fillId="0" borderId="28" xfId="0" applyNumberFormat="1" applyFont="1" applyBorder="1" applyAlignment="1">
      <alignment horizontal="center" vertical="center" wrapText="1"/>
    </xf>
    <xf numFmtId="49" fontId="56" fillId="0" borderId="37" xfId="0" applyNumberFormat="1" applyFont="1" applyBorder="1" applyAlignment="1">
      <alignment horizontal="center" vertical="center" wrapText="1"/>
    </xf>
    <xf numFmtId="49" fontId="56" fillId="0" borderId="29" xfId="0" applyNumberFormat="1" applyFont="1" applyBorder="1" applyAlignment="1">
      <alignment horizontal="center" vertical="center" wrapText="1"/>
    </xf>
    <xf numFmtId="0" fontId="56" fillId="13" borderId="17" xfId="0" applyFont="1" applyFill="1" applyBorder="1">
      <alignment vertical="center"/>
    </xf>
    <xf numFmtId="0" fontId="56" fillId="13" borderId="18" xfId="0" applyFont="1" applyFill="1" applyBorder="1">
      <alignment vertical="center"/>
    </xf>
    <xf numFmtId="0" fontId="56" fillId="13" borderId="19" xfId="0" applyFont="1" applyFill="1" applyBorder="1">
      <alignment vertical="center"/>
    </xf>
    <xf numFmtId="0" fontId="56" fillId="13" borderId="15" xfId="0" applyFont="1" applyFill="1" applyBorder="1">
      <alignment vertical="center"/>
    </xf>
    <xf numFmtId="0" fontId="56" fillId="13" borderId="33" xfId="0" applyFont="1" applyFill="1" applyBorder="1">
      <alignment vertical="center"/>
    </xf>
    <xf numFmtId="0" fontId="56" fillId="13" borderId="16" xfId="0" applyFont="1" applyFill="1" applyBorder="1">
      <alignment vertical="center"/>
    </xf>
    <xf numFmtId="0" fontId="56" fillId="0" borderId="28" xfId="0" applyFont="1" applyBorder="1" applyAlignment="1">
      <alignment vertical="center" shrinkToFit="1"/>
    </xf>
    <xf numFmtId="0" fontId="56" fillId="0" borderId="37" xfId="0" applyFont="1" applyBorder="1" applyAlignment="1">
      <alignment vertical="center" shrinkToFit="1"/>
    </xf>
    <xf numFmtId="0" fontId="56" fillId="0" borderId="29" xfId="0" applyFont="1" applyBorder="1" applyAlignment="1">
      <alignment vertical="center" shrinkToFit="1"/>
    </xf>
    <xf numFmtId="0" fontId="56" fillId="13" borderId="28" xfId="0" applyFont="1" applyFill="1" applyBorder="1">
      <alignment vertical="center"/>
    </xf>
    <xf numFmtId="0" fontId="56" fillId="13" borderId="37" xfId="0" applyFont="1" applyFill="1" applyBorder="1">
      <alignment vertical="center"/>
    </xf>
    <xf numFmtId="0" fontId="56" fillId="13" borderId="29" xfId="0" applyFont="1" applyFill="1" applyBorder="1">
      <alignment vertical="center"/>
    </xf>
    <xf numFmtId="0" fontId="56" fillId="13" borderId="1" xfId="0" applyFont="1" applyFill="1" applyBorder="1">
      <alignment vertical="center"/>
    </xf>
    <xf numFmtId="0" fontId="56" fillId="13" borderId="1" xfId="0" applyFont="1" applyFill="1" applyBorder="1" applyAlignment="1">
      <alignment vertical="center" wrapText="1"/>
    </xf>
    <xf numFmtId="0" fontId="56" fillId="13" borderId="281" xfId="0" applyFont="1" applyFill="1" applyBorder="1" applyAlignment="1">
      <alignment vertical="center" wrapText="1"/>
    </xf>
    <xf numFmtId="49" fontId="56" fillId="0" borderId="1" xfId="0" applyNumberFormat="1" applyFont="1" applyBorder="1" applyAlignment="1">
      <alignment horizontal="center" vertical="center" wrapText="1"/>
    </xf>
    <xf numFmtId="0" fontId="79" fillId="0" borderId="0" xfId="0" applyFont="1" applyAlignment="1">
      <alignment horizontal="center" vertical="center"/>
    </xf>
    <xf numFmtId="0" fontId="56" fillId="13" borderId="281" xfId="0" applyFont="1" applyFill="1" applyBorder="1" applyAlignment="1">
      <alignment horizontal="center" vertical="center" wrapText="1"/>
    </xf>
    <xf numFmtId="49" fontId="56" fillId="0" borderId="1" xfId="0" applyNumberFormat="1" applyFont="1" applyBorder="1" applyAlignment="1">
      <alignment vertical="center" wrapText="1"/>
    </xf>
    <xf numFmtId="0" fontId="56" fillId="0" borderId="1" xfId="0" applyFont="1" applyBorder="1" applyAlignment="1">
      <alignment horizontal="center" vertical="center"/>
    </xf>
    <xf numFmtId="0" fontId="56" fillId="0" borderId="0" xfId="0" applyFont="1" applyAlignment="1">
      <alignment horizontal="left" vertical="center"/>
    </xf>
    <xf numFmtId="0" fontId="56" fillId="13" borderId="282" xfId="0" applyFont="1" applyFill="1" applyBorder="1" applyAlignment="1">
      <alignment vertical="center" wrapText="1"/>
    </xf>
    <xf numFmtId="0" fontId="56" fillId="13" borderId="283" xfId="0" applyFont="1" applyFill="1" applyBorder="1" applyAlignment="1">
      <alignment vertical="center" wrapText="1"/>
    </xf>
    <xf numFmtId="0" fontId="56" fillId="13" borderId="284" xfId="0" applyFont="1" applyFill="1" applyBorder="1" applyAlignment="1">
      <alignment vertical="center" wrapText="1"/>
    </xf>
    <xf numFmtId="0" fontId="56" fillId="0" borderId="28" xfId="0" applyFont="1" applyBorder="1" applyAlignment="1">
      <alignment horizontal="center" vertical="center"/>
    </xf>
    <xf numFmtId="0" fontId="56" fillId="0" borderId="29" xfId="0" applyFont="1" applyBorder="1" applyAlignment="1">
      <alignment horizontal="center" vertical="center"/>
    </xf>
    <xf numFmtId="0" fontId="56" fillId="13" borderId="282" xfId="0" applyFont="1" applyFill="1" applyBorder="1" applyAlignment="1">
      <alignment horizontal="center" vertical="center" wrapText="1"/>
    </xf>
    <xf numFmtId="0" fontId="56" fillId="13" borderId="283" xfId="0" applyFont="1" applyFill="1" applyBorder="1" applyAlignment="1">
      <alignment horizontal="center" vertical="center" wrapText="1"/>
    </xf>
    <xf numFmtId="0" fontId="56" fillId="13" borderId="284" xfId="0" applyFont="1" applyFill="1" applyBorder="1" applyAlignment="1">
      <alignment horizontal="center" vertical="center" wrapText="1"/>
    </xf>
    <xf numFmtId="0" fontId="50" fillId="0" borderId="45" xfId="8" applyFont="1" applyBorder="1" applyAlignment="1">
      <alignment horizontal="left" vertical="center" wrapText="1"/>
    </xf>
    <xf numFmtId="0" fontId="50" fillId="0" borderId="8" xfId="8" applyFont="1" applyBorder="1" applyAlignment="1">
      <alignment horizontal="left" vertical="center" wrapText="1"/>
    </xf>
    <xf numFmtId="0" fontId="50" fillId="0" borderId="9" xfId="8" applyFont="1" applyBorder="1" applyAlignment="1">
      <alignment horizontal="left" vertical="center" wrapText="1"/>
    </xf>
    <xf numFmtId="0" fontId="50" fillId="0" borderId="10" xfId="8" applyFont="1" applyBorder="1" applyAlignment="1">
      <alignment horizontal="left" vertical="center" wrapText="1"/>
    </xf>
    <xf numFmtId="0" fontId="50" fillId="0" borderId="6" xfId="8" applyFont="1" applyBorder="1" applyAlignment="1">
      <alignment horizontal="left" vertical="center" wrapText="1"/>
    </xf>
    <xf numFmtId="0" fontId="50" fillId="0" borderId="0" xfId="8" applyFont="1" applyAlignment="1">
      <alignment horizontal="left" vertical="center" wrapText="1"/>
    </xf>
    <xf numFmtId="0" fontId="50" fillId="0" borderId="7" xfId="8" applyFont="1" applyBorder="1" applyAlignment="1">
      <alignment horizontal="left" vertical="center" wrapText="1"/>
    </xf>
    <xf numFmtId="0" fontId="50" fillId="0" borderId="182" xfId="8" applyFont="1" applyBorder="1" applyAlignment="1">
      <alignment horizontal="left" vertical="center" wrapText="1"/>
    </xf>
    <xf numFmtId="0" fontId="50" fillId="0" borderId="180" xfId="8" applyFont="1" applyBorder="1" applyAlignment="1">
      <alignment horizontal="left" vertical="center" wrapText="1"/>
    </xf>
    <xf numFmtId="0" fontId="50" fillId="0" borderId="336" xfId="8" applyFont="1" applyBorder="1" applyAlignment="1">
      <alignment horizontal="left" vertical="center" wrapText="1"/>
    </xf>
    <xf numFmtId="0" fontId="125" fillId="0" borderId="45" xfId="8" applyFont="1" applyBorder="1" applyAlignment="1">
      <alignment horizontal="left" vertical="center" wrapText="1"/>
    </xf>
    <xf numFmtId="0" fontId="50" fillId="0" borderId="25" xfId="8" applyFont="1" applyBorder="1" applyAlignment="1">
      <alignment horizontal="left" vertical="center" wrapText="1"/>
    </xf>
    <xf numFmtId="0" fontId="64" fillId="0" borderId="28" xfId="8" applyFont="1" applyBorder="1" applyAlignment="1">
      <alignment horizontal="left" vertical="center"/>
    </xf>
    <xf numFmtId="0" fontId="64" fillId="0" borderId="37" xfId="8" applyFont="1" applyBorder="1" applyAlignment="1">
      <alignment horizontal="left" vertical="center"/>
    </xf>
    <xf numFmtId="0" fontId="64" fillId="0" borderId="29" xfId="8" applyFont="1" applyBorder="1" applyAlignment="1">
      <alignment horizontal="left" vertical="center"/>
    </xf>
    <xf numFmtId="0" fontId="64" fillId="7" borderId="27" xfId="8" applyFont="1" applyFill="1" applyBorder="1" applyAlignment="1">
      <alignment horizontal="center" vertical="center" wrapText="1"/>
    </xf>
    <xf numFmtId="0" fontId="64" fillId="7" borderId="39" xfId="8" applyFont="1" applyFill="1" applyBorder="1" applyAlignment="1">
      <alignment horizontal="center" vertical="center" wrapText="1"/>
    </xf>
    <xf numFmtId="0" fontId="64" fillId="7" borderId="38" xfId="8" applyFont="1" applyFill="1" applyBorder="1" applyAlignment="1">
      <alignment horizontal="center" vertical="center" wrapText="1"/>
    </xf>
    <xf numFmtId="0" fontId="64" fillId="7" borderId="27" xfId="8" applyFont="1" applyFill="1" applyBorder="1" applyAlignment="1">
      <alignment horizontal="center" vertical="center"/>
    </xf>
    <xf numFmtId="0" fontId="64" fillId="7" borderId="38" xfId="8" applyFont="1" applyFill="1" applyBorder="1" applyAlignment="1">
      <alignment horizontal="center" vertical="center"/>
    </xf>
    <xf numFmtId="0" fontId="50" fillId="0" borderId="25" xfId="8" applyFont="1" applyBorder="1" applyAlignment="1">
      <alignment horizontal="left" vertical="center"/>
    </xf>
    <xf numFmtId="0" fontId="50" fillId="0" borderId="45" xfId="8" applyFont="1" applyBorder="1">
      <alignment vertical="center"/>
    </xf>
    <xf numFmtId="0" fontId="64" fillId="7" borderId="17" xfId="8" applyFont="1" applyFill="1" applyBorder="1" applyAlignment="1">
      <alignment horizontal="center" vertical="center"/>
    </xf>
    <xf numFmtId="0" fontId="64" fillId="7" borderId="19" xfId="8" applyFont="1" applyFill="1" applyBorder="1" applyAlignment="1">
      <alignment horizontal="center" vertical="center"/>
    </xf>
    <xf numFmtId="0" fontId="64" fillId="7" borderId="15" xfId="8" applyFont="1" applyFill="1" applyBorder="1" applyAlignment="1">
      <alignment horizontal="center" vertical="center"/>
    </xf>
    <xf numFmtId="0" fontId="64" fillId="7" borderId="16" xfId="8" applyFont="1" applyFill="1" applyBorder="1" applyAlignment="1">
      <alignment horizontal="center" vertical="center"/>
    </xf>
    <xf numFmtId="0" fontId="64" fillId="7" borderId="28" xfId="8" applyFont="1" applyFill="1" applyBorder="1" applyAlignment="1">
      <alignment horizontal="center" vertical="center"/>
    </xf>
    <xf numFmtId="0" fontId="64" fillId="7" borderId="29" xfId="8" applyFont="1" applyFill="1" applyBorder="1" applyAlignment="1">
      <alignment horizontal="center" vertical="center"/>
    </xf>
    <xf numFmtId="0" fontId="66" fillId="0" borderId="28" xfId="8" applyFont="1" applyBorder="1" applyAlignment="1">
      <alignment horizontal="left" vertical="center" shrinkToFit="1"/>
    </xf>
    <xf numFmtId="0" fontId="66" fillId="0" borderId="37" xfId="8" applyFont="1" applyBorder="1" applyAlignment="1">
      <alignment horizontal="left" vertical="center" shrinkToFit="1"/>
    </xf>
    <xf numFmtId="0" fontId="66" fillId="0" borderId="29" xfId="8" applyFont="1" applyBorder="1" applyAlignment="1">
      <alignment horizontal="left" vertical="center" shrinkToFit="1"/>
    </xf>
    <xf numFmtId="0" fontId="66" fillId="0" borderId="17" xfId="8" applyFont="1" applyBorder="1" applyAlignment="1">
      <alignment horizontal="left" vertical="center" shrinkToFit="1"/>
    </xf>
    <xf numFmtId="0" fontId="66" fillId="0" borderId="18" xfId="8" applyFont="1" applyBorder="1" applyAlignment="1">
      <alignment horizontal="left" vertical="center" shrinkToFit="1"/>
    </xf>
    <xf numFmtId="0" fontId="66" fillId="0" borderId="19" xfId="8" applyFont="1" applyBorder="1" applyAlignment="1">
      <alignment horizontal="left" vertical="center" shrinkToFit="1"/>
    </xf>
    <xf numFmtId="0" fontId="66" fillId="0" borderId="15" xfId="8" applyFont="1" applyBorder="1" applyAlignment="1">
      <alignment horizontal="left" vertical="center" shrinkToFit="1"/>
    </xf>
    <xf numFmtId="0" fontId="66" fillId="0" borderId="33" xfId="8" applyFont="1" applyBorder="1" applyAlignment="1">
      <alignment horizontal="left" vertical="center" shrinkToFit="1"/>
    </xf>
    <xf numFmtId="0" fontId="66" fillId="0" borderId="16" xfId="8" applyFont="1" applyBorder="1" applyAlignment="1">
      <alignment horizontal="left" vertical="center" shrinkToFit="1"/>
    </xf>
    <xf numFmtId="190" fontId="66" fillId="0" borderId="15" xfId="8" applyNumberFormat="1" applyFont="1" applyBorder="1" applyAlignment="1">
      <alignment horizontal="left" vertical="center" shrinkToFit="1"/>
    </xf>
    <xf numFmtId="190" fontId="66" fillId="0" borderId="33" xfId="8" applyNumberFormat="1" applyFont="1" applyBorder="1" applyAlignment="1">
      <alignment horizontal="left" vertical="center" shrinkToFit="1"/>
    </xf>
    <xf numFmtId="190" fontId="66" fillId="0" borderId="16" xfId="8" applyNumberFormat="1" applyFont="1" applyBorder="1" applyAlignment="1">
      <alignment horizontal="left" vertical="center" shrinkToFit="1"/>
    </xf>
    <xf numFmtId="0" fontId="64" fillId="0" borderId="28" xfId="8" applyFont="1" applyBorder="1" applyAlignment="1">
      <alignment horizontal="left" vertical="center" shrinkToFit="1"/>
    </xf>
    <xf numFmtId="0" fontId="64" fillId="0" borderId="37" xfId="8" applyFont="1" applyBorder="1" applyAlignment="1">
      <alignment horizontal="left" vertical="center" shrinkToFit="1"/>
    </xf>
    <xf numFmtId="0" fontId="64" fillId="0" borderId="29" xfId="8" applyFont="1" applyBorder="1" applyAlignment="1">
      <alignment horizontal="left" vertical="center" shrinkToFit="1"/>
    </xf>
    <xf numFmtId="49" fontId="66" fillId="0" borderId="28" xfId="8" applyNumberFormat="1" applyFont="1" applyBorder="1" applyAlignment="1">
      <alignment horizontal="left" vertical="center" shrinkToFit="1"/>
    </xf>
    <xf numFmtId="49" fontId="66" fillId="0" borderId="37" xfId="8" applyNumberFormat="1" applyFont="1" applyBorder="1" applyAlignment="1">
      <alignment horizontal="left" vertical="center" shrinkToFit="1"/>
    </xf>
    <xf numFmtId="49" fontId="66" fillId="0" borderId="29" xfId="8" applyNumberFormat="1" applyFont="1" applyBorder="1" applyAlignment="1">
      <alignment horizontal="left" vertical="center" shrinkToFit="1"/>
    </xf>
    <xf numFmtId="199" fontId="64" fillId="0" borderId="28" xfId="8" applyNumberFormat="1" applyFont="1" applyBorder="1" applyAlignment="1">
      <alignment horizontal="left" vertical="center"/>
    </xf>
    <xf numFmtId="199" fontId="64" fillId="0" borderId="37" xfId="8" applyNumberFormat="1" applyFont="1" applyBorder="1" applyAlignment="1">
      <alignment horizontal="left" vertical="center"/>
    </xf>
    <xf numFmtId="199" fontId="64" fillId="0" borderId="29" xfId="8" applyNumberFormat="1" applyFont="1" applyBorder="1" applyAlignment="1">
      <alignment horizontal="left" vertical="center"/>
    </xf>
    <xf numFmtId="0" fontId="64" fillId="7" borderId="1" xfId="8" applyFont="1" applyFill="1" applyBorder="1" applyAlignment="1">
      <alignment horizontal="center" vertical="center"/>
    </xf>
    <xf numFmtId="190" fontId="66" fillId="0" borderId="28" xfId="8" applyNumberFormat="1" applyFont="1" applyBorder="1" applyAlignment="1">
      <alignment horizontal="left" vertical="center" shrinkToFit="1"/>
    </xf>
    <xf numFmtId="190" fontId="66" fillId="0" borderId="37" xfId="8" applyNumberFormat="1" applyFont="1" applyBorder="1" applyAlignment="1">
      <alignment horizontal="left" vertical="center" shrinkToFit="1"/>
    </xf>
    <xf numFmtId="190" fontId="66" fillId="0" borderId="29" xfId="8" applyNumberFormat="1" applyFont="1" applyBorder="1" applyAlignment="1">
      <alignment horizontal="left" vertical="center" shrinkToFit="1"/>
    </xf>
    <xf numFmtId="0" fontId="64" fillId="7" borderId="39" xfId="8" applyFont="1" applyFill="1" applyBorder="1" applyAlignment="1">
      <alignment horizontal="center" vertical="center"/>
    </xf>
    <xf numFmtId="0" fontId="64" fillId="0" borderId="37" xfId="8" applyFont="1" applyBorder="1" applyAlignment="1">
      <alignment horizontal="left" vertical="center" wrapText="1" indent="1"/>
    </xf>
    <xf numFmtId="0" fontId="64" fillId="0" borderId="29" xfId="8" applyFont="1" applyBorder="1" applyAlignment="1">
      <alignment horizontal="left" vertical="center" wrapText="1" indent="1"/>
    </xf>
    <xf numFmtId="0" fontId="64" fillId="0" borderId="384" xfId="8" applyFont="1" applyBorder="1" applyAlignment="1">
      <alignment horizontal="left" vertical="center"/>
    </xf>
    <xf numFmtId="0" fontId="64" fillId="0" borderId="385" xfId="8" applyFont="1" applyBorder="1" applyAlignment="1">
      <alignment horizontal="left" vertical="center"/>
    </xf>
    <xf numFmtId="0" fontId="64" fillId="0" borderId="386" xfId="8" applyFont="1" applyBorder="1" applyAlignment="1">
      <alignment horizontal="left" vertical="center"/>
    </xf>
    <xf numFmtId="0" fontId="66" fillId="0" borderId="15" xfId="8" applyFont="1" applyBorder="1" applyAlignment="1">
      <alignment horizontal="left" vertical="center" wrapText="1" shrinkToFit="1"/>
    </xf>
    <xf numFmtId="0" fontId="66" fillId="0" borderId="33" xfId="8" applyFont="1" applyBorder="1" applyAlignment="1">
      <alignment horizontal="left" vertical="center" wrapText="1" shrinkToFit="1"/>
    </xf>
    <xf numFmtId="0" fontId="66" fillId="0" borderId="16" xfId="8" applyFont="1" applyBorder="1" applyAlignment="1">
      <alignment horizontal="left" vertical="center" wrapText="1" shrinkToFit="1"/>
    </xf>
    <xf numFmtId="0" fontId="50" fillId="0" borderId="181" xfId="8" applyFont="1" applyBorder="1" applyAlignment="1">
      <alignment horizontal="left" vertical="center" wrapText="1"/>
    </xf>
    <xf numFmtId="0" fontId="50" fillId="0" borderId="181" xfId="8" applyFont="1" applyBorder="1" applyAlignment="1">
      <alignment vertical="center" wrapText="1"/>
    </xf>
    <xf numFmtId="0" fontId="50" fillId="0" borderId="45" xfId="8" applyFont="1" applyBorder="1" applyAlignment="1">
      <alignment vertical="center" wrapText="1"/>
    </xf>
    <xf numFmtId="0" fontId="64" fillId="0" borderId="37" xfId="8" applyFont="1" applyBorder="1" applyAlignment="1">
      <alignment horizontal="left" vertical="center" wrapText="1"/>
    </xf>
    <xf numFmtId="0" fontId="64" fillId="0" borderId="29" xfId="8" applyFont="1" applyBorder="1" applyAlignment="1">
      <alignment horizontal="left" vertical="center" wrapText="1"/>
    </xf>
    <xf numFmtId="0" fontId="64" fillId="7" borderId="6" xfId="8" applyFont="1" applyFill="1" applyBorder="1" applyAlignment="1">
      <alignment horizontal="center" vertical="center"/>
    </xf>
    <xf numFmtId="0" fontId="19" fillId="0" borderId="33" xfId="8" applyFont="1" applyBorder="1" applyAlignment="1">
      <alignment vertical="center" wrapText="1"/>
    </xf>
    <xf numFmtId="0" fontId="19" fillId="0" borderId="33" xfId="8" applyFont="1" applyBorder="1">
      <alignment vertical="center"/>
    </xf>
    <xf numFmtId="0" fontId="19" fillId="0" borderId="16" xfId="8" applyFont="1" applyBorder="1">
      <alignment vertical="center"/>
    </xf>
    <xf numFmtId="0" fontId="19" fillId="0" borderId="60" xfId="8" applyFont="1" applyBorder="1" applyAlignment="1">
      <alignment horizontal="left" vertical="center" shrinkToFit="1"/>
    </xf>
    <xf numFmtId="0" fontId="19" fillId="0" borderId="36" xfId="8" applyFont="1" applyBorder="1" applyAlignment="1">
      <alignment horizontal="left" vertical="center" shrinkToFit="1"/>
    </xf>
    <xf numFmtId="0" fontId="19" fillId="0" borderId="145" xfId="8" applyFont="1" applyBorder="1" applyAlignment="1">
      <alignment horizontal="left" vertical="center" shrinkToFit="1"/>
    </xf>
    <xf numFmtId="0" fontId="19" fillId="0" borderId="9" xfId="8" applyFont="1" applyBorder="1" applyAlignment="1">
      <alignment horizontal="left" vertical="center"/>
    </xf>
    <xf numFmtId="0" fontId="19" fillId="0" borderId="10" xfId="8" applyFont="1" applyBorder="1" applyAlignment="1">
      <alignment horizontal="left" vertical="center"/>
    </xf>
    <xf numFmtId="0" fontId="19" fillId="0" borderId="28" xfId="8" applyFont="1" applyBorder="1" applyAlignment="1">
      <alignment horizontal="left" vertical="center"/>
    </xf>
    <xf numFmtId="0" fontId="19" fillId="0" borderId="37" xfId="8" applyFont="1" applyBorder="1" applyAlignment="1">
      <alignment horizontal="left" vertical="center"/>
    </xf>
    <xf numFmtId="0" fontId="19" fillId="0" borderId="29" xfId="8" applyFont="1" applyBorder="1" applyAlignment="1">
      <alignment horizontal="left" vertical="center"/>
    </xf>
    <xf numFmtId="177" fontId="4" fillId="0" borderId="0" xfId="0" applyNumberFormat="1" applyFont="1" applyAlignment="1">
      <alignment horizontal="left" vertical="center"/>
    </xf>
    <xf numFmtId="0" fontId="4" fillId="0" borderId="0" xfId="0" applyFont="1">
      <alignment vertical="center"/>
    </xf>
    <xf numFmtId="0" fontId="4" fillId="0" borderId="0" xfId="0" applyFont="1" applyAlignment="1">
      <alignment vertical="center" shrinkToFit="1"/>
    </xf>
    <xf numFmtId="0" fontId="4" fillId="0" borderId="0" xfId="0" applyFont="1" applyAlignment="1">
      <alignment horizontal="right" vertical="center"/>
    </xf>
    <xf numFmtId="3" fontId="5" fillId="0" borderId="0" xfId="0" applyNumberFormat="1" applyFont="1" applyAlignment="1">
      <alignment horizontal="right" vertical="center"/>
    </xf>
    <xf numFmtId="0" fontId="7" fillId="0" borderId="0" xfId="0" applyFont="1" applyAlignment="1">
      <alignment horizontal="center" vertical="center"/>
    </xf>
    <xf numFmtId="0" fontId="6"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lignment vertical="center" wrapText="1"/>
    </xf>
    <xf numFmtId="0" fontId="27" fillId="0" borderId="0" xfId="9" applyFont="1" applyAlignment="1">
      <alignment horizontal="left" vertical="center"/>
    </xf>
    <xf numFmtId="38" fontId="6" fillId="0" borderId="4" xfId="9" applyNumberFormat="1" applyFont="1" applyBorder="1" applyAlignment="1" applyProtection="1">
      <alignment horizontal="center" vertical="center"/>
      <protection locked="0"/>
    </xf>
    <xf numFmtId="38" fontId="6" fillId="0" borderId="33" xfId="9" applyNumberFormat="1" applyFont="1" applyBorder="1" applyAlignment="1" applyProtection="1">
      <alignment horizontal="center" vertical="center"/>
      <protection locked="0"/>
    </xf>
    <xf numFmtId="0" fontId="5" fillId="0" borderId="299" xfId="9" applyFont="1" applyBorder="1" applyAlignment="1">
      <alignment horizontal="center" vertical="center"/>
    </xf>
    <xf numFmtId="0" fontId="5" fillId="0" borderId="48" xfId="9" applyFont="1" applyBorder="1" applyAlignment="1">
      <alignment horizontal="center" vertical="center"/>
    </xf>
    <xf numFmtId="0" fontId="5" fillId="0" borderId="61" xfId="9" applyFont="1" applyBorder="1" applyAlignment="1">
      <alignment horizontal="center" vertical="center"/>
    </xf>
    <xf numFmtId="0" fontId="5" fillId="0" borderId="87" xfId="9" applyFont="1" applyBorder="1" applyAlignment="1">
      <alignment horizontal="center" vertical="center"/>
    </xf>
    <xf numFmtId="38" fontId="6" fillId="0" borderId="18" xfId="9" applyNumberFormat="1" applyFont="1" applyBorder="1" applyAlignment="1">
      <alignment horizontal="center" vertical="center"/>
    </xf>
    <xf numFmtId="38" fontId="6" fillId="0" borderId="0" xfId="9" applyNumberFormat="1" applyFont="1" applyAlignment="1">
      <alignment horizontal="center" vertical="center"/>
    </xf>
    <xf numFmtId="0" fontId="5" fillId="0" borderId="3" xfId="9" applyFont="1" applyBorder="1" applyAlignment="1">
      <alignment horizontal="center" vertical="center" wrapText="1"/>
    </xf>
    <xf numFmtId="0" fontId="5" fillId="0" borderId="15" xfId="9" applyFont="1" applyBorder="1" applyAlignment="1">
      <alignment horizontal="center" vertical="center" wrapText="1"/>
    </xf>
    <xf numFmtId="0" fontId="6" fillId="0" borderId="78" xfId="9" applyFont="1" applyBorder="1" applyAlignment="1">
      <alignment horizontal="center" vertical="center" wrapText="1"/>
    </xf>
    <xf numFmtId="0" fontId="6" fillId="0" borderId="407" xfId="9" applyFont="1" applyBorder="1" applyAlignment="1">
      <alignment horizontal="center" vertical="center" wrapText="1"/>
    </xf>
    <xf numFmtId="0" fontId="6" fillId="0" borderId="334" xfId="9" applyFont="1" applyBorder="1" applyAlignment="1">
      <alignment horizontal="center" vertical="center" wrapText="1"/>
    </xf>
    <xf numFmtId="0" fontId="5" fillId="18" borderId="6" xfId="9" applyFont="1" applyFill="1" applyBorder="1" applyAlignment="1">
      <alignment vertical="center" wrapText="1"/>
    </xf>
    <xf numFmtId="0" fontId="5" fillId="18" borderId="0" xfId="9" applyFont="1" applyFill="1" applyAlignment="1">
      <alignment vertical="center" wrapText="1"/>
    </xf>
    <xf numFmtId="0" fontId="5" fillId="18" borderId="7" xfId="9" applyFont="1" applyFill="1" applyBorder="1" applyAlignment="1">
      <alignment vertical="center" wrapText="1"/>
    </xf>
    <xf numFmtId="0" fontId="5" fillId="18" borderId="15" xfId="9" applyFont="1" applyFill="1" applyBorder="1" applyAlignment="1">
      <alignment vertical="center" wrapText="1"/>
    </xf>
    <xf numFmtId="0" fontId="5" fillId="18" borderId="33" xfId="9" applyFont="1" applyFill="1" applyBorder="1" applyAlignment="1">
      <alignment vertical="center" wrapText="1"/>
    </xf>
    <xf numFmtId="0" fontId="5" fillId="18" borderId="16" xfId="9" applyFont="1" applyFill="1" applyBorder="1" applyAlignment="1">
      <alignment vertical="center" wrapText="1"/>
    </xf>
    <xf numFmtId="0" fontId="5" fillId="0" borderId="415" xfId="9" applyFont="1" applyBorder="1">
      <alignment vertical="center"/>
    </xf>
    <xf numFmtId="0" fontId="5" fillId="0" borderId="26" xfId="9" applyFont="1" applyBorder="1">
      <alignment vertical="center"/>
    </xf>
    <xf numFmtId="0" fontId="5" fillId="0" borderId="17" xfId="9" applyFont="1" applyBorder="1" applyAlignment="1">
      <alignment horizontal="center" vertical="center" wrapText="1"/>
    </xf>
    <xf numFmtId="0" fontId="5" fillId="0" borderId="6" xfId="9" applyFont="1" applyBorder="1" applyAlignment="1">
      <alignment horizontal="center" vertical="center" wrapText="1"/>
    </xf>
    <xf numFmtId="0" fontId="5" fillId="18" borderId="17" xfId="9" applyFont="1" applyFill="1" applyBorder="1" applyAlignment="1">
      <alignment vertical="center" wrapText="1"/>
    </xf>
    <xf numFmtId="0" fontId="5" fillId="18" borderId="18" xfId="9" applyFont="1" applyFill="1" applyBorder="1" applyAlignment="1">
      <alignment vertical="center" wrapText="1"/>
    </xf>
    <xf numFmtId="0" fontId="5" fillId="18" borderId="19" xfId="9" applyFont="1" applyFill="1" applyBorder="1" applyAlignment="1">
      <alignment vertical="center" wrapText="1"/>
    </xf>
    <xf numFmtId="0" fontId="5" fillId="0" borderId="413" xfId="9" applyFont="1" applyBorder="1">
      <alignment vertical="center"/>
    </xf>
    <xf numFmtId="0" fontId="5" fillId="0" borderId="17" xfId="9" applyFont="1" applyBorder="1" applyAlignment="1">
      <alignment horizontal="left" vertical="center" wrapText="1"/>
    </xf>
    <xf numFmtId="0" fontId="5" fillId="0" borderId="19" xfId="9" applyFont="1" applyBorder="1" applyAlignment="1">
      <alignment horizontal="left" vertical="center" wrapText="1"/>
    </xf>
    <xf numFmtId="0" fontId="5" fillId="0" borderId="20" xfId="9" applyFont="1" applyBorder="1" applyAlignment="1">
      <alignment horizontal="left" vertical="center" wrapText="1"/>
    </xf>
    <xf numFmtId="0" fontId="5" fillId="0" borderId="21" xfId="9" applyFont="1" applyBorder="1" applyAlignment="1">
      <alignment horizontal="left" vertical="center" wrapText="1"/>
    </xf>
    <xf numFmtId="0" fontId="5" fillId="0" borderId="3" xfId="9" applyFont="1" applyBorder="1" applyAlignment="1">
      <alignment horizontal="left" vertical="center" wrapText="1"/>
    </xf>
    <xf numFmtId="0" fontId="5" fillId="0" borderId="5" xfId="9" applyFont="1" applyBorder="1" applyAlignment="1">
      <alignment horizontal="left" vertical="center" wrapText="1"/>
    </xf>
    <xf numFmtId="0" fontId="5" fillId="0" borderId="15" xfId="9" applyFont="1" applyBorder="1" applyAlignment="1">
      <alignment horizontal="left" vertical="center" wrapText="1"/>
    </xf>
    <xf numFmtId="0" fontId="5" fillId="0" borderId="16" xfId="9" applyFont="1" applyBorder="1" applyAlignment="1">
      <alignment horizontal="left" vertical="center" wrapText="1"/>
    </xf>
    <xf numFmtId="200" fontId="5" fillId="0" borderId="45" xfId="9" quotePrefix="1" applyNumberFormat="1" applyFont="1" applyBorder="1" applyAlignment="1">
      <alignment horizontal="center" vertical="center"/>
    </xf>
    <xf numFmtId="200" fontId="5" fillId="0" borderId="45" xfId="9" applyNumberFormat="1" applyFont="1" applyBorder="1" applyAlignment="1">
      <alignment horizontal="center" vertical="center"/>
    </xf>
    <xf numFmtId="0" fontId="5" fillId="0" borderId="409" xfId="9" applyFont="1" applyBorder="1">
      <alignment vertical="center"/>
    </xf>
    <xf numFmtId="0" fontId="5" fillId="0" borderId="410" xfId="9" applyFont="1" applyBorder="1">
      <alignment vertical="center"/>
    </xf>
    <xf numFmtId="200" fontId="5" fillId="0" borderId="27" xfId="9" quotePrefix="1" applyNumberFormat="1" applyFont="1" applyBorder="1" applyAlignment="1">
      <alignment horizontal="center" vertical="center"/>
    </xf>
    <xf numFmtId="200" fontId="5" fillId="0" borderId="181" xfId="9" applyNumberFormat="1" applyFont="1" applyBorder="1" applyAlignment="1">
      <alignment horizontal="center" vertical="center"/>
    </xf>
    <xf numFmtId="0" fontId="121" fillId="0" borderId="0" xfId="11" applyFont="1" applyAlignment="1">
      <alignment horizontal="right" vertical="center" shrinkToFit="1"/>
    </xf>
    <xf numFmtId="0" fontId="4" fillId="0" borderId="33" xfId="11" applyFont="1" applyBorder="1" applyAlignment="1" applyProtection="1">
      <alignment horizontal="left" vertical="center"/>
      <protection locked="0"/>
    </xf>
    <xf numFmtId="0" fontId="5" fillId="0" borderId="8" xfId="9" applyFont="1" applyBorder="1" applyAlignment="1">
      <alignment horizontal="left" vertical="center" wrapText="1"/>
    </xf>
    <xf numFmtId="0" fontId="5" fillId="0" borderId="10" xfId="9" applyFont="1" applyBorder="1" applyAlignment="1">
      <alignment horizontal="left" vertical="center" wrapText="1"/>
    </xf>
    <xf numFmtId="0" fontId="5" fillId="0" borderId="182" xfId="9" applyFont="1" applyBorder="1" applyAlignment="1">
      <alignment horizontal="left" vertical="center" wrapText="1"/>
    </xf>
    <xf numFmtId="0" fontId="5" fillId="0" borderId="336" xfId="9" applyFont="1" applyBorder="1" applyAlignment="1">
      <alignment horizontal="left" vertical="center" wrapText="1"/>
    </xf>
    <xf numFmtId="0" fontId="5" fillId="0" borderId="6" xfId="9" applyFont="1" applyBorder="1" applyAlignment="1">
      <alignment horizontal="left" vertical="center" wrapText="1"/>
    </xf>
    <xf numFmtId="0" fontId="5" fillId="0" borderId="7" xfId="9" applyFont="1" applyBorder="1" applyAlignment="1">
      <alignment horizontal="left" vertical="center" wrapText="1"/>
    </xf>
    <xf numFmtId="0" fontId="5" fillId="0" borderId="269" xfId="9" applyFont="1" applyBorder="1" applyAlignment="1">
      <alignment horizontal="left" vertical="center" wrapText="1"/>
    </xf>
    <xf numFmtId="0" fontId="5" fillId="0" borderId="121" xfId="9" applyFont="1" applyBorder="1" applyAlignment="1">
      <alignment horizontal="left" vertical="center" wrapText="1"/>
    </xf>
    <xf numFmtId="0" fontId="5" fillId="0" borderId="49" xfId="9" applyFont="1" applyBorder="1" applyAlignment="1">
      <alignment horizontal="left" vertical="center" wrapText="1"/>
    </xf>
    <xf numFmtId="0" fontId="5" fillId="0" borderId="51" xfId="9" applyFont="1" applyBorder="1" applyAlignment="1">
      <alignment horizontal="left" vertical="center" wrapText="1"/>
    </xf>
    <xf numFmtId="0" fontId="5" fillId="4" borderId="15" xfId="11" applyFont="1" applyFill="1" applyBorder="1" applyAlignment="1">
      <alignment horizontal="left" vertical="center"/>
    </xf>
    <xf numFmtId="0" fontId="5" fillId="4" borderId="33" xfId="11" applyFont="1" applyFill="1" applyBorder="1" applyAlignment="1">
      <alignment horizontal="left" vertical="center"/>
    </xf>
    <xf numFmtId="0" fontId="11" fillId="4" borderId="0" xfId="11" applyFont="1" applyFill="1" applyAlignment="1">
      <alignment horizontal="center" vertical="center"/>
    </xf>
    <xf numFmtId="0" fontId="5" fillId="0" borderId="247" xfId="9" applyFont="1" applyBorder="1">
      <alignment vertical="center"/>
    </xf>
    <xf numFmtId="0" fontId="5" fillId="0" borderId="411" xfId="9" applyFont="1" applyBorder="1">
      <alignment vertical="center"/>
    </xf>
    <xf numFmtId="0" fontId="5" fillId="18" borderId="8" xfId="9" applyFont="1" applyFill="1" applyBorder="1" applyAlignment="1">
      <alignment vertical="center" wrapText="1"/>
    </xf>
    <xf numFmtId="0" fontId="5" fillId="18" borderId="9" xfId="9" applyFont="1" applyFill="1" applyBorder="1" applyAlignment="1">
      <alignment vertical="center" wrapText="1"/>
    </xf>
    <xf numFmtId="0" fontId="5" fillId="18" borderId="10" xfId="9" applyFont="1" applyFill="1" applyBorder="1" applyAlignment="1">
      <alignment vertical="center" wrapText="1"/>
    </xf>
    <xf numFmtId="0" fontId="5" fillId="18" borderId="20" xfId="9" applyFont="1" applyFill="1" applyBorder="1" applyAlignment="1">
      <alignment vertical="center" wrapText="1"/>
    </xf>
    <xf numFmtId="0" fontId="5" fillId="18" borderId="277" xfId="9" applyFont="1" applyFill="1" applyBorder="1" applyAlignment="1">
      <alignment vertical="center" wrapText="1"/>
    </xf>
    <xf numFmtId="0" fontId="5" fillId="18" borderId="21" xfId="9" applyFont="1" applyFill="1" applyBorder="1" applyAlignment="1">
      <alignment vertical="center" wrapText="1"/>
    </xf>
    <xf numFmtId="38" fontId="6" fillId="0" borderId="33" xfId="9" applyNumberFormat="1" applyFont="1" applyBorder="1" applyAlignment="1">
      <alignment horizontal="center" vertical="center"/>
    </xf>
    <xf numFmtId="0" fontId="5" fillId="0" borderId="269" xfId="9" applyFont="1" applyBorder="1" applyAlignment="1">
      <alignment horizontal="center" vertical="center" wrapText="1"/>
    </xf>
    <xf numFmtId="0" fontId="5" fillId="0" borderId="49" xfId="9" applyFont="1" applyBorder="1" applyAlignment="1">
      <alignment horizontal="center" vertical="center" wrapText="1"/>
    </xf>
    <xf numFmtId="0" fontId="5" fillId="18" borderId="269" xfId="9" applyFont="1" applyFill="1" applyBorder="1" applyAlignment="1">
      <alignment vertical="center" wrapText="1"/>
    </xf>
    <xf numFmtId="0" fontId="5" fillId="18" borderId="44" xfId="9" applyFont="1" applyFill="1" applyBorder="1" applyAlignment="1">
      <alignment vertical="center" wrapText="1"/>
    </xf>
    <xf numFmtId="0" fontId="5" fillId="18" borderId="121" xfId="9" applyFont="1" applyFill="1" applyBorder="1" applyAlignment="1">
      <alignment vertical="center" wrapText="1"/>
    </xf>
    <xf numFmtId="0" fontId="5" fillId="18" borderId="49" xfId="9" applyFont="1" applyFill="1" applyBorder="1" applyAlignment="1">
      <alignment vertical="center" wrapText="1"/>
    </xf>
    <xf numFmtId="0" fontId="5" fillId="18" borderId="50" xfId="9" applyFont="1" applyFill="1" applyBorder="1" applyAlignment="1">
      <alignment vertical="center" wrapText="1"/>
    </xf>
    <xf numFmtId="0" fontId="5" fillId="18" borderId="51" xfId="9" applyFont="1" applyFill="1" applyBorder="1" applyAlignment="1">
      <alignment vertical="center" wrapText="1"/>
    </xf>
    <xf numFmtId="0" fontId="5" fillId="0" borderId="102" xfId="9" applyFont="1" applyBorder="1" applyAlignment="1">
      <alignment horizontal="center" vertical="center"/>
    </xf>
    <xf numFmtId="0" fontId="5" fillId="0" borderId="52" xfId="9" applyFont="1" applyBorder="1" applyAlignment="1">
      <alignment horizontal="center" vertical="center"/>
    </xf>
    <xf numFmtId="38" fontId="6" fillId="11" borderId="44" xfId="9" applyNumberFormat="1" applyFont="1" applyFill="1" applyBorder="1" applyAlignment="1" applyProtection="1">
      <alignment horizontal="center" vertical="center"/>
      <protection locked="0"/>
    </xf>
    <xf numFmtId="38" fontId="6" fillId="11" borderId="50" xfId="9" applyNumberFormat="1" applyFont="1" applyFill="1" applyBorder="1" applyAlignment="1" applyProtection="1">
      <alignment horizontal="center" vertical="center"/>
      <protection locked="0"/>
    </xf>
    <xf numFmtId="0" fontId="5" fillId="0" borderId="417" xfId="9" applyFont="1" applyBorder="1">
      <alignment vertical="center"/>
    </xf>
    <xf numFmtId="0" fontId="5" fillId="0" borderId="418" xfId="9" applyFont="1" applyBorder="1">
      <alignment vertical="center"/>
    </xf>
    <xf numFmtId="0" fontId="5" fillId="0" borderId="416" xfId="9" applyFont="1" applyBorder="1">
      <alignment vertical="center"/>
    </xf>
    <xf numFmtId="0" fontId="5" fillId="0" borderId="412" xfId="9" applyFont="1" applyBorder="1">
      <alignment vertical="center"/>
    </xf>
    <xf numFmtId="0" fontId="5" fillId="0" borderId="33" xfId="9" applyFont="1" applyBorder="1" applyAlignment="1">
      <alignment vertical="center" wrapText="1"/>
    </xf>
    <xf numFmtId="0" fontId="5" fillId="0" borderId="48" xfId="9" applyFont="1" applyBorder="1" applyAlignment="1">
      <alignment vertical="center" wrapText="1"/>
    </xf>
    <xf numFmtId="56" fontId="5" fillId="4" borderId="180" xfId="11" quotePrefix="1" applyNumberFormat="1" applyFont="1" applyFill="1" applyBorder="1" applyAlignment="1">
      <alignment horizontal="center" vertical="center" wrapText="1"/>
    </xf>
    <xf numFmtId="56" fontId="5" fillId="4" borderId="23" xfId="11" applyNumberFormat="1" applyFont="1" applyFill="1" applyBorder="1" applyAlignment="1">
      <alignment horizontal="center" vertical="center" wrapText="1"/>
    </xf>
    <xf numFmtId="0" fontId="9" fillId="0" borderId="0" xfId="9" applyFont="1" applyAlignment="1">
      <alignment horizontal="center" vertical="center"/>
    </xf>
    <xf numFmtId="0" fontId="5" fillId="0" borderId="120" xfId="9" applyFont="1" applyBorder="1" applyAlignment="1">
      <alignment horizontal="center" vertical="center" wrapText="1"/>
    </xf>
    <xf numFmtId="0" fontId="5" fillId="0" borderId="44" xfId="9" applyFont="1" applyBorder="1" applyAlignment="1">
      <alignment horizontal="center" vertical="center" wrapText="1"/>
    </xf>
    <xf numFmtId="0" fontId="5" fillId="0" borderId="121" xfId="9" applyFont="1" applyBorder="1" applyAlignment="1">
      <alignment horizontal="center" vertical="center" wrapText="1"/>
    </xf>
    <xf numFmtId="0" fontId="5" fillId="0" borderId="86" xfId="9" applyFont="1" applyBorder="1" applyAlignment="1">
      <alignment horizontal="center" vertical="center" wrapText="1"/>
    </xf>
    <xf numFmtId="0" fontId="5" fillId="0" borderId="33" xfId="9" applyFont="1" applyBorder="1" applyAlignment="1">
      <alignment horizontal="center" vertical="center" wrapText="1"/>
    </xf>
    <xf numFmtId="0" fontId="5" fillId="0" borderId="16" xfId="9" applyFont="1" applyBorder="1" applyAlignment="1">
      <alignment horizontal="center" vertical="center" wrapText="1"/>
    </xf>
    <xf numFmtId="0" fontId="5" fillId="0" borderId="44" xfId="9" applyFont="1" applyBorder="1" applyAlignment="1">
      <alignment vertical="center" wrapText="1"/>
    </xf>
    <xf numFmtId="0" fontId="5" fillId="0" borderId="121" xfId="9" applyFont="1" applyBorder="1" applyAlignment="1">
      <alignment vertical="center" wrapText="1"/>
    </xf>
    <xf numFmtId="0" fontId="5" fillId="0" borderId="293" xfId="9" applyFont="1" applyBorder="1" applyAlignment="1">
      <alignment horizontal="center" vertical="center" wrapText="1"/>
    </xf>
    <xf numFmtId="0" fontId="5" fillId="0" borderId="38" xfId="9" applyFont="1" applyBorder="1" applyAlignment="1">
      <alignment horizontal="center" vertical="center" wrapText="1"/>
    </xf>
    <xf numFmtId="0" fontId="5" fillId="0" borderId="102" xfId="9" applyFont="1" applyBorder="1" applyAlignment="1">
      <alignment vertical="center" wrapText="1"/>
    </xf>
    <xf numFmtId="0" fontId="5" fillId="0" borderId="16" xfId="9" applyFont="1" applyBorder="1" applyAlignment="1">
      <alignment vertical="center" wrapText="1"/>
    </xf>
    <xf numFmtId="56" fontId="5" fillId="4" borderId="288" xfId="10" quotePrefix="1" applyNumberFormat="1" applyFont="1" applyFill="1" applyBorder="1" applyAlignment="1">
      <alignment horizontal="center" vertical="center" wrapText="1"/>
    </xf>
    <xf numFmtId="56" fontId="5" fillId="4" borderId="289" xfId="10" quotePrefix="1" applyNumberFormat="1" applyFont="1" applyFill="1" applyBorder="1" applyAlignment="1">
      <alignment horizontal="center" vertical="center" wrapText="1"/>
    </xf>
    <xf numFmtId="0" fontId="5" fillId="4" borderId="290" xfId="10" applyFont="1" applyFill="1" applyBorder="1" applyAlignment="1">
      <alignment horizontal="center" vertical="center" wrapText="1"/>
    </xf>
    <xf numFmtId="0" fontId="5" fillId="4" borderId="42" xfId="10" applyFont="1" applyFill="1" applyBorder="1" applyAlignment="1">
      <alignment horizontal="center" vertical="center" wrapText="1"/>
    </xf>
    <xf numFmtId="0" fontId="5" fillId="4" borderId="291" xfId="10" applyFont="1" applyFill="1" applyBorder="1" applyAlignment="1">
      <alignment horizontal="center" vertical="center" wrapText="1"/>
    </xf>
    <xf numFmtId="0" fontId="9" fillId="4" borderId="0" xfId="10" applyFont="1" applyFill="1" applyAlignment="1">
      <alignment horizontal="center" vertical="center"/>
    </xf>
    <xf numFmtId="0" fontId="5" fillId="4" borderId="0" xfId="10" applyFont="1" applyFill="1" applyAlignment="1">
      <alignment horizontal="left" vertical="center"/>
    </xf>
    <xf numFmtId="0" fontId="5" fillId="4" borderId="60" xfId="10" applyFont="1" applyFill="1" applyBorder="1" applyAlignment="1">
      <alignment horizontal="center" vertical="center" wrapText="1"/>
    </xf>
    <xf numFmtId="0" fontId="5" fillId="4" borderId="36" xfId="10" applyFont="1" applyFill="1" applyBorder="1" applyAlignment="1">
      <alignment horizontal="center" vertical="center" wrapText="1"/>
    </xf>
    <xf numFmtId="0" fontId="5" fillId="4" borderId="145" xfId="10" applyFont="1" applyFill="1" applyBorder="1" applyAlignment="1">
      <alignment horizontal="center" vertical="center" wrapText="1"/>
    </xf>
    <xf numFmtId="0" fontId="5" fillId="4" borderId="0" xfId="10" applyFont="1" applyFill="1">
      <alignment vertical="center"/>
    </xf>
    <xf numFmtId="0" fontId="12" fillId="0" borderId="0" xfId="10" applyFont="1" applyAlignment="1">
      <alignment horizontal="right" vertical="center" shrinkToFit="1"/>
    </xf>
    <xf numFmtId="0" fontId="11" fillId="4" borderId="0" xfId="10" applyFont="1" applyFill="1" applyAlignment="1">
      <alignment horizontal="left" vertical="top" wrapText="1"/>
    </xf>
    <xf numFmtId="0" fontId="11" fillId="4" borderId="0" xfId="10" applyFont="1" applyFill="1" applyAlignment="1">
      <alignment horizontal="left" vertical="center"/>
    </xf>
    <xf numFmtId="0" fontId="80" fillId="0" borderId="0" xfId="8" applyFont="1" applyAlignment="1">
      <alignment horizontal="center" vertical="center" wrapText="1"/>
    </xf>
    <xf numFmtId="0" fontId="59" fillId="0" borderId="0" xfId="8" applyFont="1">
      <alignment vertical="center"/>
    </xf>
    <xf numFmtId="0" fontId="57" fillId="0" borderId="0" xfId="8" applyFont="1" applyAlignment="1">
      <alignment horizontal="right" vertical="center" wrapText="1"/>
    </xf>
    <xf numFmtId="0" fontId="57" fillId="0" borderId="28" xfId="8" applyFont="1" applyBorder="1" applyAlignment="1">
      <alignment horizontal="center" vertical="center" wrapText="1"/>
    </xf>
    <xf numFmtId="0" fontId="57" fillId="0" borderId="37" xfId="8" applyFont="1" applyBorder="1" applyAlignment="1">
      <alignment horizontal="center" vertical="center" wrapText="1"/>
    </xf>
    <xf numFmtId="0" fontId="57" fillId="0" borderId="29" xfId="8" applyFont="1" applyBorder="1" applyAlignment="1">
      <alignment horizontal="center" vertical="center" wrapText="1"/>
    </xf>
    <xf numFmtId="0" fontId="57" fillId="0" borderId="1" xfId="8" applyFont="1" applyBorder="1" applyAlignment="1">
      <alignment horizontal="center" vertical="center" wrapText="1"/>
    </xf>
    <xf numFmtId="0" fontId="58" fillId="0" borderId="1" xfId="8" applyFont="1" applyBorder="1" applyAlignment="1">
      <alignment horizontal="center" vertical="center" wrapText="1"/>
    </xf>
    <xf numFmtId="0" fontId="58" fillId="0" borderId="1" xfId="8" applyFont="1" applyBorder="1" applyAlignment="1">
      <alignment horizontal="justify" vertical="center" wrapText="1"/>
    </xf>
    <xf numFmtId="0" fontId="57" fillId="0" borderId="292" xfId="8" applyFont="1" applyBorder="1" applyAlignment="1">
      <alignment horizontal="justify" vertical="center" wrapText="1"/>
    </xf>
    <xf numFmtId="0" fontId="61" fillId="0" borderId="0" xfId="8" applyFont="1" applyAlignment="1">
      <alignment horizontal="justify" vertical="center" wrapText="1"/>
    </xf>
    <xf numFmtId="0" fontId="55" fillId="0" borderId="0" xfId="8">
      <alignment vertical="center"/>
    </xf>
    <xf numFmtId="0" fontId="57" fillId="0" borderId="292" xfId="8" applyFont="1" applyBorder="1" applyAlignment="1">
      <alignment horizontal="center" vertical="center" wrapText="1"/>
    </xf>
    <xf numFmtId="0" fontId="4" fillId="0" borderId="120" xfId="9" applyFont="1" applyBorder="1" applyAlignment="1" applyProtection="1">
      <alignment horizontal="center" vertical="center"/>
      <protection locked="0"/>
    </xf>
    <xf numFmtId="0" fontId="4" fillId="0" borderId="44" xfId="9" applyFont="1" applyBorder="1" applyAlignment="1" applyProtection="1">
      <alignment horizontal="center" vertical="center"/>
      <protection locked="0"/>
    </xf>
    <xf numFmtId="0" fontId="4" fillId="0" borderId="102" xfId="9" applyFont="1" applyBorder="1" applyAlignment="1" applyProtection="1">
      <alignment horizontal="center" vertical="center"/>
      <protection locked="0"/>
    </xf>
    <xf numFmtId="0" fontId="4" fillId="0" borderId="86" xfId="9" applyFont="1" applyBorder="1" applyAlignment="1" applyProtection="1">
      <alignment horizontal="center" vertical="center"/>
      <protection locked="0"/>
    </xf>
    <xf numFmtId="0" fontId="4" fillId="0" borderId="0" xfId="9" applyFont="1" applyAlignment="1" applyProtection="1">
      <alignment horizontal="center" vertical="center"/>
      <protection locked="0"/>
    </xf>
    <xf numFmtId="0" fontId="4" fillId="0" borderId="87" xfId="9" applyFont="1" applyBorder="1" applyAlignment="1" applyProtection="1">
      <alignment horizontal="center" vertical="center"/>
      <protection locked="0"/>
    </xf>
    <xf numFmtId="0" fontId="4" fillId="0" borderId="106" xfId="9" applyFont="1" applyBorder="1" applyAlignment="1" applyProtection="1">
      <alignment horizontal="center" vertical="center"/>
      <protection locked="0"/>
    </xf>
    <xf numFmtId="0" fontId="4" fillId="0" borderId="50" xfId="9" applyFont="1" applyBorder="1" applyAlignment="1" applyProtection="1">
      <alignment horizontal="center" vertical="center"/>
      <protection locked="0"/>
    </xf>
    <xf numFmtId="0" fontId="4" fillId="0" borderId="52" xfId="9" applyFont="1" applyBorder="1" applyAlignment="1" applyProtection="1">
      <alignment horizontal="center" vertical="center"/>
      <protection locked="0"/>
    </xf>
    <xf numFmtId="0" fontId="6" fillId="0" borderId="0" xfId="9" applyFont="1" applyAlignment="1">
      <alignment horizontal="center" vertical="center"/>
    </xf>
    <xf numFmtId="0" fontId="4" fillId="0" borderId="50" xfId="9" applyFont="1" applyBorder="1" applyAlignment="1">
      <alignment horizontal="center" vertical="center"/>
    </xf>
    <xf numFmtId="0" fontId="10" fillId="16" borderId="37" xfId="9" applyFont="1" applyFill="1" applyBorder="1" applyAlignment="1" applyProtection="1">
      <alignment horizontal="left" vertical="center" indent="1"/>
      <protection locked="0"/>
    </xf>
    <xf numFmtId="0" fontId="61" fillId="0" borderId="0" xfId="9" applyFont="1">
      <alignment vertical="center"/>
    </xf>
    <xf numFmtId="0" fontId="29" fillId="0" borderId="0" xfId="9" applyFont="1">
      <alignment vertical="center"/>
    </xf>
    <xf numFmtId="0" fontId="126" fillId="0" borderId="0" xfId="9" applyFont="1" applyAlignment="1">
      <alignment horizontal="left" vertical="center"/>
    </xf>
    <xf numFmtId="0" fontId="10" fillId="16" borderId="33" xfId="9" applyFont="1" applyFill="1" applyBorder="1" applyAlignment="1">
      <alignment horizontal="left" vertical="center" indent="1" shrinkToFit="1"/>
    </xf>
    <xf numFmtId="0" fontId="10" fillId="16" borderId="37" xfId="9" applyFont="1" applyFill="1" applyBorder="1" applyAlignment="1">
      <alignment horizontal="left" vertical="center" indent="1" shrinkToFit="1"/>
    </xf>
    <xf numFmtId="0" fontId="11" fillId="0" borderId="0" xfId="9" applyFont="1">
      <alignment vertical="center"/>
    </xf>
    <xf numFmtId="182" fontId="10" fillId="0" borderId="37" xfId="9" applyNumberFormat="1" applyFont="1" applyBorder="1" applyAlignment="1">
      <alignment horizontal="right" vertical="center"/>
    </xf>
    <xf numFmtId="182" fontId="10" fillId="0" borderId="256" xfId="9" applyNumberFormat="1" applyFont="1" applyBorder="1" applyAlignment="1">
      <alignment horizontal="right" vertical="center"/>
    </xf>
    <xf numFmtId="182" fontId="10" fillId="0" borderId="419" xfId="9" applyNumberFormat="1" applyFont="1" applyBorder="1" applyAlignment="1">
      <alignment horizontal="right" vertical="center"/>
    </xf>
    <xf numFmtId="182" fontId="10" fillId="0" borderId="29" xfId="9" applyNumberFormat="1" applyFont="1" applyBorder="1" applyAlignment="1">
      <alignment horizontal="right" vertical="center"/>
    </xf>
    <xf numFmtId="0" fontId="10" fillId="0" borderId="423" xfId="9" applyFont="1" applyBorder="1" applyAlignment="1">
      <alignment horizontal="center" vertical="center"/>
    </xf>
    <xf numFmtId="0" fontId="10" fillId="0" borderId="382" xfId="9" applyFont="1" applyBorder="1" applyAlignment="1">
      <alignment horizontal="center" vertical="center"/>
    </xf>
    <xf numFmtId="0" fontId="10" fillId="0" borderId="420" xfId="9" applyFont="1" applyBorder="1" applyAlignment="1">
      <alignment horizontal="center" vertical="center"/>
    </xf>
    <xf numFmtId="182" fontId="10" fillId="0" borderId="180" xfId="9" applyNumberFormat="1" applyFont="1" applyBorder="1" applyAlignment="1">
      <alignment horizontal="right" vertical="center"/>
    </xf>
    <xf numFmtId="182" fontId="10" fillId="0" borderId="351" xfId="9" applyNumberFormat="1" applyFont="1" applyBorder="1" applyAlignment="1">
      <alignment horizontal="right" vertical="center"/>
    </xf>
    <xf numFmtId="182" fontId="10" fillId="0" borderId="424" xfId="9" applyNumberFormat="1" applyFont="1" applyBorder="1" applyAlignment="1">
      <alignment horizontal="right" vertical="center"/>
    </xf>
    <xf numFmtId="182" fontId="10" fillId="0" borderId="336" xfId="9" applyNumberFormat="1" applyFont="1" applyBorder="1" applyAlignment="1">
      <alignment horizontal="right" vertical="center"/>
    </xf>
    <xf numFmtId="182" fontId="10" fillId="0" borderId="23" xfId="9" applyNumberFormat="1" applyFont="1" applyBorder="1" applyAlignment="1">
      <alignment horizontal="right" vertical="center"/>
    </xf>
    <xf numFmtId="182" fontId="10" fillId="0" borderId="308" xfId="9" applyNumberFormat="1" applyFont="1" applyBorder="1" applyAlignment="1">
      <alignment horizontal="right" vertical="center"/>
    </xf>
    <xf numFmtId="182" fontId="10" fillId="0" borderId="309" xfId="9" applyNumberFormat="1" applyFont="1" applyBorder="1" applyAlignment="1">
      <alignment horizontal="right" vertical="center"/>
    </xf>
    <xf numFmtId="182" fontId="10" fillId="0" borderId="24" xfId="9" applyNumberFormat="1" applyFont="1" applyBorder="1" applyAlignment="1">
      <alignment horizontal="right" vertical="center"/>
    </xf>
    <xf numFmtId="182" fontId="10" fillId="0" borderId="286" xfId="9" applyNumberFormat="1" applyFont="1" applyBorder="1" applyAlignment="1">
      <alignment horizontal="right" vertical="center"/>
    </xf>
    <xf numFmtId="182" fontId="10" fillId="0" borderId="422" xfId="9" applyNumberFormat="1" applyFont="1" applyBorder="1" applyAlignment="1">
      <alignment horizontal="right" vertical="center"/>
    </xf>
    <xf numFmtId="182" fontId="10" fillId="0" borderId="421" xfId="9" applyNumberFormat="1" applyFont="1" applyBorder="1" applyAlignment="1">
      <alignment horizontal="right" vertical="center"/>
    </xf>
    <xf numFmtId="182" fontId="10" fillId="0" borderId="47" xfId="9" applyNumberFormat="1" applyFont="1" applyBorder="1" applyAlignment="1">
      <alignment horizontal="right" vertical="center"/>
    </xf>
    <xf numFmtId="0" fontId="10" fillId="0" borderId="375" xfId="9" applyFont="1" applyBorder="1" applyAlignment="1">
      <alignment horizontal="center" vertical="center"/>
    </xf>
    <xf numFmtId="0" fontId="10" fillId="0" borderId="419" xfId="9" applyFont="1" applyBorder="1" applyAlignment="1">
      <alignment horizontal="center" vertical="center"/>
    </xf>
    <xf numFmtId="0" fontId="10" fillId="0" borderId="60" xfId="9" applyFont="1" applyBorder="1" applyAlignment="1">
      <alignment horizontal="right" vertical="center"/>
    </xf>
    <xf numFmtId="0" fontId="10" fillId="0" borderId="144" xfId="9" applyFont="1" applyBorder="1" applyAlignment="1">
      <alignment horizontal="right" vertical="center"/>
    </xf>
    <xf numFmtId="0" fontId="10" fillId="0" borderId="182" xfId="9" applyFont="1" applyBorder="1" applyAlignment="1">
      <alignment horizontal="right" vertical="center"/>
    </xf>
    <xf numFmtId="0" fontId="10" fillId="0" borderId="351" xfId="9" applyFont="1" applyBorder="1" applyAlignment="1">
      <alignment horizontal="right" vertical="center"/>
    </xf>
    <xf numFmtId="0" fontId="62" fillId="0" borderId="15" xfId="9" applyFont="1" applyBorder="1" applyAlignment="1">
      <alignment horizontal="right" vertical="center"/>
    </xf>
    <xf numFmtId="0" fontId="62" fillId="0" borderId="35" xfId="9" applyFont="1" applyBorder="1" applyAlignment="1">
      <alignment horizontal="right" vertical="center"/>
    </xf>
    <xf numFmtId="182" fontId="10" fillId="16" borderId="37" xfId="9" applyNumberFormat="1" applyFont="1" applyFill="1" applyBorder="1" applyAlignment="1" applyProtection="1">
      <alignment horizontal="right" vertical="center"/>
      <protection locked="0"/>
    </xf>
    <xf numFmtId="182" fontId="10" fillId="16" borderId="256" xfId="9" applyNumberFormat="1" applyFont="1" applyFill="1" applyBorder="1" applyAlignment="1" applyProtection="1">
      <alignment horizontal="right" vertical="center"/>
      <protection locked="0"/>
    </xf>
    <xf numFmtId="182" fontId="10" fillId="16" borderId="419" xfId="9" applyNumberFormat="1" applyFont="1" applyFill="1" applyBorder="1" applyAlignment="1" applyProtection="1">
      <alignment horizontal="right" vertical="center"/>
      <protection locked="0"/>
    </xf>
    <xf numFmtId="182" fontId="10" fillId="16" borderId="29" xfId="9" applyNumberFormat="1" applyFont="1" applyFill="1" applyBorder="1" applyAlignment="1" applyProtection="1">
      <alignment horizontal="right" vertical="center"/>
      <protection locked="0"/>
    </xf>
    <xf numFmtId="0" fontId="10" fillId="0" borderId="423" xfId="9" applyFont="1" applyBorder="1" applyAlignment="1">
      <alignment horizontal="left" vertical="center"/>
    </xf>
    <xf numFmtId="0" fontId="10" fillId="0" borderId="382" xfId="9" applyFont="1" applyBorder="1" applyAlignment="1">
      <alignment horizontal="left" vertical="center"/>
    </xf>
    <xf numFmtId="0" fontId="10" fillId="0" borderId="425" xfId="9" applyFont="1" applyBorder="1" applyAlignment="1">
      <alignment horizontal="left" vertical="center"/>
    </xf>
    <xf numFmtId="182" fontId="10" fillId="0" borderId="9" xfId="9" applyNumberFormat="1" applyFont="1" applyBorder="1" applyAlignment="1">
      <alignment horizontal="right" vertical="center"/>
    </xf>
    <xf numFmtId="182" fontId="10" fillId="0" borderId="428" xfId="9" applyNumberFormat="1" applyFont="1" applyBorder="1" applyAlignment="1">
      <alignment horizontal="right" vertical="center"/>
    </xf>
    <xf numFmtId="182" fontId="10" fillId="0" borderId="426" xfId="9" applyNumberFormat="1" applyFont="1" applyBorder="1" applyAlignment="1">
      <alignment horizontal="right" vertical="center"/>
    </xf>
    <xf numFmtId="182" fontId="10" fillId="0" borderId="10" xfId="9" applyNumberFormat="1" applyFont="1" applyBorder="1" applyAlignment="1">
      <alignment horizontal="right" vertical="center"/>
    </xf>
    <xf numFmtId="0" fontId="10" fillId="0" borderId="423" xfId="9" applyFont="1" applyBorder="1" applyAlignment="1">
      <alignment vertical="center" wrapText="1"/>
    </xf>
    <xf numFmtId="0" fontId="10" fillId="0" borderId="382" xfId="9" applyFont="1" applyBorder="1">
      <alignment vertical="center"/>
    </xf>
    <xf numFmtId="0" fontId="10" fillId="0" borderId="425" xfId="9" applyFont="1" applyBorder="1">
      <alignment vertical="center"/>
    </xf>
    <xf numFmtId="182" fontId="10" fillId="16" borderId="180" xfId="9" applyNumberFormat="1" applyFont="1" applyFill="1" applyBorder="1" applyAlignment="1" applyProtection="1">
      <alignment horizontal="right" vertical="center"/>
      <protection locked="0"/>
    </xf>
    <xf numFmtId="182" fontId="10" fillId="16" borderId="351" xfId="9" applyNumberFormat="1" applyFont="1" applyFill="1" applyBorder="1" applyAlignment="1" applyProtection="1">
      <alignment horizontal="right" vertical="center"/>
      <protection locked="0"/>
    </xf>
    <xf numFmtId="182" fontId="10" fillId="16" borderId="424" xfId="9" applyNumberFormat="1" applyFont="1" applyFill="1" applyBorder="1" applyAlignment="1" applyProtection="1">
      <alignment horizontal="right" vertical="center"/>
      <protection locked="0"/>
    </xf>
    <xf numFmtId="182" fontId="10" fillId="16" borderId="336" xfId="9" applyNumberFormat="1" applyFont="1" applyFill="1" applyBorder="1" applyAlignment="1" applyProtection="1">
      <alignment horizontal="right" vertical="center"/>
      <protection locked="0"/>
    </xf>
    <xf numFmtId="182" fontId="10" fillId="16" borderId="23" xfId="9" applyNumberFormat="1" applyFont="1" applyFill="1" applyBorder="1" applyAlignment="1" applyProtection="1">
      <alignment horizontal="right" vertical="center"/>
      <protection locked="0"/>
    </xf>
    <xf numFmtId="182" fontId="10" fillId="16" borderId="308" xfId="9" applyNumberFormat="1" applyFont="1" applyFill="1" applyBorder="1" applyAlignment="1" applyProtection="1">
      <alignment horizontal="right" vertical="center"/>
      <protection locked="0"/>
    </xf>
    <xf numFmtId="182" fontId="10" fillId="16" borderId="309" xfId="9" applyNumberFormat="1" applyFont="1" applyFill="1" applyBorder="1" applyAlignment="1" applyProtection="1">
      <alignment horizontal="right" vertical="center"/>
      <protection locked="0"/>
    </xf>
    <xf numFmtId="182" fontId="10" fillId="16" borderId="24" xfId="9" applyNumberFormat="1" applyFont="1" applyFill="1" applyBorder="1" applyAlignment="1" applyProtection="1">
      <alignment horizontal="right" vertical="center"/>
      <protection locked="0"/>
    </xf>
    <xf numFmtId="182" fontId="10" fillId="16" borderId="9" xfId="9" applyNumberFormat="1" applyFont="1" applyFill="1" applyBorder="1" applyAlignment="1" applyProtection="1">
      <alignment horizontal="right" vertical="center"/>
      <protection locked="0"/>
    </xf>
    <xf numFmtId="182" fontId="10" fillId="16" borderId="428" xfId="9" applyNumberFormat="1" applyFont="1" applyFill="1" applyBorder="1" applyAlignment="1" applyProtection="1">
      <alignment horizontal="right" vertical="center"/>
      <protection locked="0"/>
    </xf>
    <xf numFmtId="182" fontId="10" fillId="16" borderId="426" xfId="9" applyNumberFormat="1" applyFont="1" applyFill="1" applyBorder="1" applyAlignment="1" applyProtection="1">
      <alignment horizontal="right" vertical="center"/>
      <protection locked="0"/>
    </xf>
    <xf numFmtId="182" fontId="10" fillId="16" borderId="10" xfId="9" applyNumberFormat="1" applyFont="1" applyFill="1" applyBorder="1" applyAlignment="1" applyProtection="1">
      <alignment horizontal="right" vertical="center"/>
      <protection locked="0"/>
    </xf>
    <xf numFmtId="0" fontId="10" fillId="0" borderId="382" xfId="9" applyFont="1" applyBorder="1" applyAlignment="1">
      <alignment vertical="center" wrapText="1"/>
    </xf>
    <xf numFmtId="0" fontId="10" fillId="0" borderId="425" xfId="9" applyFont="1" applyBorder="1" applyAlignment="1">
      <alignment vertical="center" wrapText="1"/>
    </xf>
    <xf numFmtId="182" fontId="10" fillId="16" borderId="36" xfId="9" applyNumberFormat="1" applyFont="1" applyFill="1" applyBorder="1" applyAlignment="1" applyProtection="1">
      <alignment horizontal="right" vertical="center"/>
      <protection locked="0"/>
    </xf>
    <xf numFmtId="182" fontId="10" fillId="16" borderId="144" xfId="9" applyNumberFormat="1" applyFont="1" applyFill="1" applyBorder="1" applyAlignment="1" applyProtection="1">
      <alignment horizontal="right" vertical="center"/>
      <protection locked="0"/>
    </xf>
    <xf numFmtId="182" fontId="10" fillId="16" borderId="287" xfId="9" applyNumberFormat="1" applyFont="1" applyFill="1" applyBorder="1" applyAlignment="1" applyProtection="1">
      <alignment horizontal="right" vertical="center"/>
      <protection locked="0"/>
    </xf>
    <xf numFmtId="182" fontId="10" fillId="16" borderId="145" xfId="9" applyNumberFormat="1" applyFont="1" applyFill="1" applyBorder="1" applyAlignment="1" applyProtection="1">
      <alignment horizontal="right" vertical="center"/>
      <protection locked="0"/>
    </xf>
    <xf numFmtId="0" fontId="61" fillId="0" borderId="37" xfId="9" applyFont="1" applyBorder="1" applyAlignment="1">
      <alignment horizontal="center" vertical="center"/>
    </xf>
    <xf numFmtId="0" fontId="61" fillId="0" borderId="256" xfId="9" applyFont="1" applyBorder="1" applyAlignment="1">
      <alignment horizontal="center" vertical="center"/>
    </xf>
    <xf numFmtId="0" fontId="61" fillId="0" borderId="419" xfId="9" applyFont="1" applyBorder="1" applyAlignment="1">
      <alignment horizontal="center" vertical="center"/>
    </xf>
    <xf numFmtId="0" fontId="61" fillId="0" borderId="29" xfId="9" applyFont="1" applyBorder="1" applyAlignment="1">
      <alignment horizontal="center" vertical="center"/>
    </xf>
    <xf numFmtId="0" fontId="10" fillId="0" borderId="291" xfId="9" applyFont="1" applyBorder="1" applyAlignment="1">
      <alignment vertical="center" wrapText="1"/>
    </xf>
    <xf numFmtId="0" fontId="10" fillId="0" borderId="420" xfId="9" applyFont="1" applyBorder="1" applyAlignment="1">
      <alignment vertical="center" wrapText="1"/>
    </xf>
    <xf numFmtId="182" fontId="10" fillId="16" borderId="286" xfId="9" applyNumberFormat="1" applyFont="1" applyFill="1" applyBorder="1" applyAlignment="1" applyProtection="1">
      <alignment horizontal="right" vertical="center"/>
      <protection locked="0"/>
    </xf>
    <xf numFmtId="182" fontId="10" fillId="16" borderId="422" xfId="9" applyNumberFormat="1" applyFont="1" applyFill="1" applyBorder="1" applyAlignment="1" applyProtection="1">
      <alignment horizontal="right" vertical="center"/>
      <protection locked="0"/>
    </xf>
    <xf numFmtId="182" fontId="10" fillId="16" borderId="421" xfId="9" applyNumberFormat="1" applyFont="1" applyFill="1" applyBorder="1" applyAlignment="1" applyProtection="1">
      <alignment horizontal="right" vertical="center"/>
      <protection locked="0"/>
    </xf>
    <xf numFmtId="182" fontId="10" fillId="16" borderId="47" xfId="9" applyNumberFormat="1" applyFont="1" applyFill="1" applyBorder="1" applyAlignment="1" applyProtection="1">
      <alignment horizontal="right" vertical="center"/>
      <protection locked="0"/>
    </xf>
    <xf numFmtId="0" fontId="91" fillId="0" borderId="368" xfId="8" applyFont="1" applyBorder="1">
      <alignment vertical="center"/>
    </xf>
    <xf numFmtId="0" fontId="91" fillId="0" borderId="366" xfId="8" applyFont="1" applyBorder="1">
      <alignment vertical="center"/>
    </xf>
    <xf numFmtId="0" fontId="90" fillId="0" borderId="366" xfId="8" applyFont="1" applyBorder="1" applyAlignment="1">
      <alignment horizontal="center" vertical="center"/>
    </xf>
    <xf numFmtId="0" fontId="90" fillId="0" borderId="367" xfId="8" applyFont="1" applyBorder="1" applyAlignment="1">
      <alignment horizontal="center" vertical="center"/>
    </xf>
    <xf numFmtId="0" fontId="4" fillId="0" borderId="28" xfId="8" applyFont="1" applyBorder="1" applyAlignment="1">
      <alignment horizontal="center" vertical="center" wrapText="1"/>
    </xf>
    <xf numFmtId="0" fontId="4" fillId="0" borderId="37" xfId="8" applyFont="1" applyBorder="1" applyAlignment="1">
      <alignment horizontal="center" vertical="center" wrapText="1"/>
    </xf>
    <xf numFmtId="0" fontId="4" fillId="0" borderId="29" xfId="8" applyFont="1" applyBorder="1" applyAlignment="1">
      <alignment horizontal="center" vertical="center" wrapText="1"/>
    </xf>
    <xf numFmtId="0" fontId="59" fillId="0" borderId="17" xfId="8" applyFont="1" applyBorder="1" applyAlignment="1">
      <alignment horizontal="center" vertical="center" wrapText="1"/>
    </xf>
    <xf numFmtId="0" fontId="59" fillId="0" borderId="19" xfId="8" applyFont="1" applyBorder="1" applyAlignment="1">
      <alignment horizontal="center" vertical="center" wrapText="1"/>
    </xf>
    <xf numFmtId="0" fontId="59" fillId="0" borderId="6" xfId="8" applyFont="1" applyBorder="1" applyAlignment="1">
      <alignment horizontal="center" vertical="center" wrapText="1"/>
    </xf>
    <xf numFmtId="0" fontId="59" fillId="0" borderId="7" xfId="8" applyFont="1" applyBorder="1" applyAlignment="1">
      <alignment horizontal="center" vertical="center" wrapText="1"/>
    </xf>
    <xf numFmtId="0" fontId="59" fillId="0" borderId="15" xfId="8" applyFont="1" applyBorder="1" applyAlignment="1">
      <alignment horizontal="center" vertical="center" wrapText="1"/>
    </xf>
    <xf numFmtId="0" fontId="59" fillId="0" borderId="16" xfId="8" applyFont="1" applyBorder="1" applyAlignment="1">
      <alignment horizontal="center" vertical="center" wrapText="1"/>
    </xf>
    <xf numFmtId="194" fontId="5" fillId="0" borderId="28" xfId="1" applyNumberFormat="1" applyFont="1" applyFill="1" applyBorder="1" applyAlignment="1">
      <alignment horizontal="center" vertical="center" wrapText="1"/>
    </xf>
    <xf numFmtId="194" fontId="5" fillId="0" borderId="37" xfId="1" applyNumberFormat="1" applyFont="1" applyFill="1" applyBorder="1" applyAlignment="1">
      <alignment horizontal="center" vertical="center" wrapText="1"/>
    </xf>
    <xf numFmtId="193" fontId="4" fillId="0" borderId="33" xfId="1" applyNumberFormat="1" applyFont="1" applyBorder="1" applyAlignment="1">
      <alignment horizontal="left" vertical="center" wrapText="1"/>
    </xf>
    <xf numFmtId="193" fontId="4" fillId="0" borderId="16" xfId="1" applyNumberFormat="1" applyFont="1" applyBorder="1" applyAlignment="1">
      <alignment horizontal="left" vertical="center" wrapText="1"/>
    </xf>
    <xf numFmtId="0" fontId="4" fillId="0" borderId="17" xfId="8" applyFont="1" applyBorder="1" applyAlignment="1">
      <alignment horizontal="center" vertical="center" wrapText="1"/>
    </xf>
    <xf numFmtId="0" fontId="4" fillId="0" borderId="18" xfId="8" applyFont="1" applyBorder="1" applyAlignment="1">
      <alignment horizontal="center" vertical="center" wrapText="1"/>
    </xf>
    <xf numFmtId="0" fontId="4" fillId="0" borderId="19" xfId="8" applyFont="1" applyBorder="1" applyAlignment="1">
      <alignment horizontal="center" vertical="center" wrapText="1"/>
    </xf>
    <xf numFmtId="0" fontId="4" fillId="0" borderId="15" xfId="8" applyFont="1" applyBorder="1" applyAlignment="1">
      <alignment horizontal="center" vertical="center" wrapText="1"/>
    </xf>
    <xf numFmtId="0" fontId="4" fillId="0" borderId="33" xfId="8" applyFont="1" applyBorder="1" applyAlignment="1">
      <alignment horizontal="center" vertical="center" wrapText="1"/>
    </xf>
    <xf numFmtId="0" fontId="4" fillId="0" borderId="16" xfId="8" applyFont="1" applyBorder="1" applyAlignment="1">
      <alignment horizontal="center" vertical="center" wrapText="1"/>
    </xf>
    <xf numFmtId="198" fontId="5" fillId="0" borderId="15" xfId="8" applyNumberFormat="1" applyFont="1" applyBorder="1" applyAlignment="1">
      <alignment horizontal="center" vertical="center" wrapText="1"/>
    </xf>
    <xf numFmtId="198" fontId="5" fillId="0" borderId="33" xfId="8" applyNumberFormat="1" applyFont="1" applyBorder="1" applyAlignment="1">
      <alignment horizontal="center" vertical="center" wrapText="1"/>
    </xf>
    <xf numFmtId="0" fontId="59" fillId="0" borderId="33" xfId="8" applyFont="1" applyBorder="1" applyAlignment="1">
      <alignment horizontal="left" vertical="center" wrapText="1"/>
    </xf>
    <xf numFmtId="0" fontId="59" fillId="0" borderId="18" xfId="8" applyFont="1" applyBorder="1" applyAlignment="1">
      <alignment horizontal="center" vertical="center" wrapText="1"/>
    </xf>
    <xf numFmtId="0" fontId="59" fillId="0" borderId="17" xfId="8" applyFont="1" applyBorder="1" applyAlignment="1">
      <alignment horizontal="center" vertical="center"/>
    </xf>
    <xf numFmtId="0" fontId="59" fillId="0" borderId="18" xfId="8" applyFont="1" applyBorder="1" applyAlignment="1">
      <alignment horizontal="center" vertical="center"/>
    </xf>
    <xf numFmtId="0" fontId="3" fillId="0" borderId="33" xfId="8" applyFont="1" applyBorder="1" applyAlignment="1">
      <alignment horizontal="left" vertical="center"/>
    </xf>
    <xf numFmtId="0" fontId="3" fillId="0" borderId="16" xfId="8" applyFont="1" applyBorder="1" applyAlignment="1">
      <alignment horizontal="left" vertical="center"/>
    </xf>
    <xf numFmtId="0" fontId="59" fillId="0" borderId="0" xfId="8" applyFont="1" applyAlignment="1">
      <alignment horizontal="left" vertical="center"/>
    </xf>
    <xf numFmtId="0" fontId="59" fillId="0" borderId="7" xfId="8" applyFont="1" applyBorder="1" applyAlignment="1">
      <alignment horizontal="left" vertical="center"/>
    </xf>
    <xf numFmtId="0" fontId="62" fillId="0" borderId="18" xfId="8" applyFont="1" applyBorder="1" applyAlignment="1">
      <alignment horizontal="left" vertical="top" wrapText="1"/>
    </xf>
    <xf numFmtId="0" fontId="77" fillId="0" borderId="0" xfId="8" applyFont="1" applyAlignment="1">
      <alignment horizontal="center" vertical="center"/>
    </xf>
    <xf numFmtId="0" fontId="60" fillId="0" borderId="0" xfId="8" applyFont="1" applyAlignment="1">
      <alignment horizontal="left" vertical="distributed"/>
    </xf>
    <xf numFmtId="0" fontId="59" fillId="0" borderId="1" xfId="8" applyFont="1" applyBorder="1" applyAlignment="1">
      <alignment horizontal="center" vertical="center" wrapText="1"/>
    </xf>
    <xf numFmtId="0" fontId="59" fillId="0" borderId="1" xfId="8" applyFont="1" applyBorder="1" applyAlignment="1">
      <alignment horizontal="center" vertical="center"/>
    </xf>
    <xf numFmtId="0" fontId="59" fillId="0" borderId="28" xfId="8" applyFont="1" applyBorder="1" applyAlignment="1">
      <alignment horizontal="left" vertical="center" indent="1"/>
    </xf>
    <xf numFmtId="0" fontId="59" fillId="0" borderId="37" xfId="8" applyFont="1" applyBorder="1" applyAlignment="1">
      <alignment horizontal="left" vertical="center" indent="1"/>
    </xf>
    <xf numFmtId="0" fontId="59" fillId="0" borderId="29" xfId="8" applyFont="1" applyBorder="1" applyAlignment="1">
      <alignment horizontal="left" vertical="center" indent="1"/>
    </xf>
    <xf numFmtId="0" fontId="60" fillId="0" borderId="0" xfId="8" applyFont="1" applyAlignment="1">
      <alignment horizontal="center" vertical="center"/>
    </xf>
    <xf numFmtId="0" fontId="59" fillId="11" borderId="28" xfId="8" applyFont="1" applyFill="1" applyBorder="1" applyAlignment="1">
      <alignment horizontal="center" vertical="center" shrinkToFit="1"/>
    </xf>
    <xf numFmtId="0" fontId="59" fillId="11" borderId="37" xfId="8" applyFont="1" applyFill="1" applyBorder="1" applyAlignment="1">
      <alignment horizontal="center" vertical="center" shrinkToFit="1"/>
    </xf>
    <xf numFmtId="0" fontId="60" fillId="0" borderId="0" xfId="8" applyFont="1" applyAlignment="1">
      <alignment horizontal="left" vertical="center"/>
    </xf>
    <xf numFmtId="197" fontId="59" fillId="11" borderId="37" xfId="8" applyNumberFormat="1" applyFont="1" applyFill="1" applyBorder="1" applyAlignment="1">
      <alignment horizontal="right" vertical="center" shrinkToFit="1"/>
    </xf>
    <xf numFmtId="0" fontId="62" fillId="0" borderId="37" xfId="8" applyFont="1" applyBorder="1" applyAlignment="1">
      <alignment horizontal="right" vertical="center" shrinkToFit="1"/>
    </xf>
    <xf numFmtId="0" fontId="3" fillId="0" borderId="37" xfId="8" applyFont="1" applyBorder="1" applyAlignment="1">
      <alignment horizontal="center" vertical="center" shrinkToFit="1"/>
    </xf>
    <xf numFmtId="0" fontId="59" fillId="0" borderId="17" xfId="8" applyFont="1" applyBorder="1" applyAlignment="1">
      <alignment horizontal="left" vertical="center"/>
    </xf>
    <xf numFmtId="0" fontId="59" fillId="0" borderId="18" xfId="8" applyFont="1" applyBorder="1" applyAlignment="1">
      <alignment horizontal="left" vertical="center"/>
    </xf>
    <xf numFmtId="0" fontId="59" fillId="0" borderId="33" xfId="8" applyFont="1" applyBorder="1" applyAlignment="1">
      <alignment horizontal="left" vertical="center" wrapText="1" indent="1"/>
    </xf>
    <xf numFmtId="0" fontId="3" fillId="0" borderId="33" xfId="8" applyFont="1" applyBorder="1" applyAlignment="1">
      <alignment horizontal="center" vertical="center"/>
    </xf>
    <xf numFmtId="0" fontId="3" fillId="0" borderId="16" xfId="8" applyFont="1" applyBorder="1" applyAlignment="1">
      <alignment horizontal="center" vertical="center"/>
    </xf>
    <xf numFmtId="0" fontId="59" fillId="0" borderId="18" xfId="8" applyFont="1" applyBorder="1" applyAlignment="1">
      <alignment horizontal="left" vertical="center" indent="1"/>
    </xf>
    <xf numFmtId="0" fontId="59" fillId="0" borderId="19" xfId="8" applyFont="1" applyBorder="1" applyAlignment="1">
      <alignment horizontal="left" vertical="center" indent="1"/>
    </xf>
    <xf numFmtId="0" fontId="13" fillId="0" borderId="0" xfId="8" applyFont="1" applyAlignment="1">
      <alignment horizontal="left" vertical="center"/>
    </xf>
    <xf numFmtId="0" fontId="13" fillId="0" borderId="0" xfId="8" applyFont="1" applyAlignment="1">
      <alignment horizontal="left" vertical="top" wrapText="1"/>
    </xf>
    <xf numFmtId="0" fontId="4" fillId="0" borderId="17" xfId="8" applyFont="1" applyBorder="1" applyAlignment="1">
      <alignment horizontal="left" vertical="center" wrapText="1"/>
    </xf>
    <xf numFmtId="0" fontId="4" fillId="0" borderId="18" xfId="8" applyFont="1" applyBorder="1" applyAlignment="1">
      <alignment horizontal="left" vertical="center" wrapText="1"/>
    </xf>
    <xf numFmtId="0" fontId="4" fillId="0" borderId="19" xfId="8" applyFont="1" applyBorder="1" applyAlignment="1">
      <alignment horizontal="left" vertical="center" wrapText="1"/>
    </xf>
    <xf numFmtId="0" fontId="4" fillId="0" borderId="15" xfId="8" applyFont="1" applyBorder="1" applyAlignment="1">
      <alignment horizontal="left" vertical="center" wrapText="1"/>
    </xf>
    <xf numFmtId="0" fontId="4" fillId="0" borderId="33" xfId="8" applyFont="1" applyBorder="1" applyAlignment="1">
      <alignment horizontal="left" vertical="center" wrapText="1"/>
    </xf>
    <xf numFmtId="0" fontId="4" fillId="0" borderId="16" xfId="8" applyFont="1" applyBorder="1" applyAlignment="1">
      <alignment horizontal="left" vertical="center" wrapText="1"/>
    </xf>
    <xf numFmtId="0" fontId="4" fillId="4" borderId="15" xfId="10" applyFont="1" applyFill="1" applyBorder="1" applyAlignment="1">
      <alignment horizontal="center" vertical="center"/>
    </xf>
    <xf numFmtId="0" fontId="4" fillId="4" borderId="33" xfId="10" applyFont="1" applyFill="1" applyBorder="1" applyAlignment="1">
      <alignment horizontal="center" vertical="center"/>
    </xf>
    <xf numFmtId="0" fontId="4" fillId="4" borderId="17" xfId="10" applyFont="1" applyFill="1" applyBorder="1" applyAlignment="1">
      <alignment horizontal="center" vertical="center"/>
    </xf>
    <xf numFmtId="0" fontId="4" fillId="4" borderId="18" xfId="10" applyFont="1" applyFill="1" applyBorder="1" applyAlignment="1">
      <alignment horizontal="center" vertical="center"/>
    </xf>
    <xf numFmtId="0" fontId="4" fillId="0" borderId="33" xfId="8" applyFont="1" applyBorder="1" applyAlignment="1">
      <alignment horizontal="left" vertical="center"/>
    </xf>
    <xf numFmtId="0" fontId="4" fillId="0" borderId="16" xfId="8" applyFont="1" applyBorder="1" applyAlignment="1">
      <alignment horizontal="left" vertical="center"/>
    </xf>
    <xf numFmtId="0" fontId="62" fillId="0" borderId="18" xfId="8" applyFont="1" applyBorder="1" applyAlignment="1">
      <alignment horizontal="left" vertical="top"/>
    </xf>
    <xf numFmtId="198" fontId="5" fillId="0" borderId="28" xfId="8" applyNumberFormat="1" applyFont="1" applyBorder="1" applyAlignment="1">
      <alignment horizontal="center" vertical="center" wrapText="1"/>
    </xf>
    <xf numFmtId="198" fontId="5" fillId="0" borderId="37" xfId="8" applyNumberFormat="1" applyFont="1" applyBorder="1" applyAlignment="1">
      <alignment horizontal="center" vertical="center" wrapText="1"/>
    </xf>
    <xf numFmtId="0" fontId="4" fillId="0" borderId="28" xfId="8" applyFont="1" applyBorder="1" applyAlignment="1">
      <alignment horizontal="center" vertical="center"/>
    </xf>
    <xf numFmtId="0" fontId="4" fillId="0" borderId="37" xfId="8" applyFont="1" applyBorder="1" applyAlignment="1">
      <alignment horizontal="center" vertical="center"/>
    </xf>
    <xf numFmtId="0" fontId="4" fillId="0" borderId="29" xfId="8" applyFont="1" applyBorder="1" applyAlignment="1">
      <alignment horizontal="center" vertical="center"/>
    </xf>
    <xf numFmtId="198" fontId="5" fillId="0" borderId="37" xfId="8" applyNumberFormat="1" applyFont="1" applyBorder="1" applyAlignment="1">
      <alignment horizontal="center" vertical="center"/>
    </xf>
    <xf numFmtId="0" fontId="59" fillId="0" borderId="0" xfId="8" applyFont="1" applyAlignment="1">
      <alignment horizontal="left" vertical="center" wrapText="1"/>
    </xf>
    <xf numFmtId="0" fontId="59" fillId="0" borderId="16" xfId="8" applyFont="1" applyBorder="1" applyAlignment="1">
      <alignment horizontal="left" vertical="center" wrapText="1"/>
    </xf>
    <xf numFmtId="0" fontId="4" fillId="0" borderId="18" xfId="8" applyFont="1" applyBorder="1" applyAlignment="1">
      <alignment horizontal="right" vertical="center"/>
    </xf>
    <xf numFmtId="0" fontId="62" fillId="0" borderId="0" xfId="8" applyFont="1" applyAlignment="1">
      <alignment horizontal="left" vertical="center" shrinkToFit="1"/>
    </xf>
    <xf numFmtId="0" fontId="62" fillId="0" borderId="0" xfId="8" applyFont="1" applyAlignment="1">
      <alignment horizontal="center" vertical="center"/>
    </xf>
    <xf numFmtId="0" fontId="62" fillId="0" borderId="0" xfId="8" applyFont="1" applyAlignment="1">
      <alignment horizontal="center" vertical="center" shrinkToFit="1"/>
    </xf>
    <xf numFmtId="0" fontId="4" fillId="0" borderId="0" xfId="8" applyFont="1" applyAlignment="1">
      <alignment horizontal="center" vertical="center"/>
    </xf>
    <xf numFmtId="0" fontId="62" fillId="0" borderId="18" xfId="8" applyFont="1" applyBorder="1" applyAlignment="1">
      <alignment horizontal="center" vertical="center"/>
    </xf>
    <xf numFmtId="0" fontId="4" fillId="0" borderId="18" xfId="8" applyFont="1" applyBorder="1" applyAlignment="1">
      <alignment horizontal="center" vertical="center"/>
    </xf>
    <xf numFmtId="0" fontId="59" fillId="0" borderId="6" xfId="8" applyFont="1" applyBorder="1" applyAlignment="1">
      <alignment horizontal="left" vertical="center"/>
    </xf>
    <xf numFmtId="0" fontId="61" fillId="0" borderId="6" xfId="8" applyFont="1" applyBorder="1" applyAlignment="1">
      <alignment horizontal="left" vertical="center" wrapText="1"/>
    </xf>
    <xf numFmtId="0" fontId="61" fillId="0" borderId="0" xfId="8" applyFont="1" applyAlignment="1">
      <alignment horizontal="left" vertical="center" wrapText="1"/>
    </xf>
    <xf numFmtId="0" fontId="59" fillId="0" borderId="0" xfId="8" applyFont="1" applyAlignment="1">
      <alignment horizontal="center" vertical="center"/>
    </xf>
    <xf numFmtId="0" fontId="62" fillId="0" borderId="18" xfId="8" applyFont="1" applyBorder="1" applyAlignment="1">
      <alignment horizontal="center" vertical="center" shrinkToFit="1"/>
    </xf>
    <xf numFmtId="0" fontId="65" fillId="0" borderId="1" xfId="8" applyFont="1" applyBorder="1" applyAlignment="1">
      <alignment horizontal="center" vertical="center" wrapText="1"/>
    </xf>
    <xf numFmtId="0" fontId="65" fillId="0" borderId="1" xfId="8" applyFont="1" applyBorder="1" applyAlignment="1">
      <alignment horizontal="justify" vertical="center" wrapText="1"/>
    </xf>
    <xf numFmtId="0" fontId="65" fillId="0" borderId="28" xfId="8" applyFont="1" applyBorder="1" applyAlignment="1">
      <alignment horizontal="justify" vertical="center" wrapText="1"/>
    </xf>
    <xf numFmtId="0" fontId="64" fillId="0" borderId="29" xfId="8" applyFont="1" applyBorder="1" applyAlignment="1">
      <alignment horizontal="center" vertical="center" wrapText="1"/>
    </xf>
    <xf numFmtId="0" fontId="65" fillId="0" borderId="1" xfId="8" applyFont="1" applyBorder="1" applyAlignment="1">
      <alignment vertical="center" wrapText="1"/>
    </xf>
    <xf numFmtId="0" fontId="65" fillId="0" borderId="28" xfId="8" applyFont="1" applyBorder="1" applyAlignment="1">
      <alignment vertical="center" wrapText="1"/>
    </xf>
    <xf numFmtId="0" fontId="65" fillId="0" borderId="28" xfId="8" applyFont="1" applyBorder="1" applyAlignment="1">
      <alignment horizontal="left" vertical="center" wrapText="1"/>
    </xf>
    <xf numFmtId="0" fontId="65" fillId="0" borderId="0" xfId="8" applyFont="1" applyAlignment="1">
      <alignment vertical="center" wrapText="1"/>
    </xf>
    <xf numFmtId="0" fontId="65" fillId="0" borderId="0" xfId="8" applyFont="1">
      <alignment vertical="center"/>
    </xf>
    <xf numFmtId="0" fontId="65" fillId="0" borderId="0" xfId="8" applyFont="1" applyAlignment="1">
      <alignment horizontal="left" vertical="center" wrapText="1"/>
    </xf>
    <xf numFmtId="0" fontId="66" fillId="0" borderId="0" xfId="8" applyFont="1">
      <alignment vertical="center"/>
    </xf>
    <xf numFmtId="0" fontId="130" fillId="0" borderId="28" xfId="8" applyFont="1" applyBorder="1" applyAlignment="1">
      <alignment horizontal="center" vertical="center" wrapText="1"/>
    </xf>
    <xf numFmtId="0" fontId="130" fillId="0" borderId="29" xfId="8" applyFont="1" applyBorder="1" applyAlignment="1">
      <alignment horizontal="center" vertical="center" wrapText="1"/>
    </xf>
    <xf numFmtId="0" fontId="58" fillId="0" borderId="28" xfId="8" applyFont="1" applyBorder="1" applyAlignment="1">
      <alignment horizontal="center" vertical="center" wrapText="1"/>
    </xf>
    <xf numFmtId="0" fontId="58" fillId="0" borderId="29" xfId="8" applyFont="1" applyBorder="1" applyAlignment="1">
      <alignment horizontal="center" vertical="center" wrapText="1"/>
    </xf>
    <xf numFmtId="0" fontId="77" fillId="0" borderId="0" xfId="8" applyFont="1">
      <alignment vertical="center"/>
    </xf>
    <xf numFmtId="201" fontId="130" fillId="0" borderId="72" xfId="8" applyNumberFormat="1" applyFont="1" applyBorder="1" applyAlignment="1">
      <alignment vertical="center" wrapText="1"/>
    </xf>
    <xf numFmtId="201" fontId="130" fillId="0" borderId="149" xfId="8" applyNumberFormat="1" applyFont="1" applyBorder="1" applyAlignment="1">
      <alignment vertical="center" wrapText="1"/>
    </xf>
    <xf numFmtId="0" fontId="58" fillId="0" borderId="0" xfId="8" applyFont="1" applyAlignment="1">
      <alignment horizontal="right" vertical="center" wrapText="1"/>
    </xf>
    <xf numFmtId="201" fontId="130" fillId="0" borderId="115" xfId="8" applyNumberFormat="1" applyFont="1" applyBorder="1" applyAlignment="1">
      <alignment vertical="center" wrapText="1"/>
    </xf>
    <xf numFmtId="0" fontId="0" fillId="0" borderId="150" xfId="0" applyBorder="1" applyAlignment="1">
      <alignment vertical="center" wrapText="1"/>
    </xf>
    <xf numFmtId="201" fontId="130" fillId="0" borderId="148" xfId="8" applyNumberFormat="1" applyFont="1" applyBorder="1" applyAlignment="1">
      <alignment vertical="center" wrapText="1"/>
    </xf>
    <xf numFmtId="0" fontId="0" fillId="0" borderId="105" xfId="0" applyBorder="1" applyAlignment="1">
      <alignment vertical="center" wrapText="1"/>
    </xf>
    <xf numFmtId="0" fontId="57" fillId="0" borderId="0" xfId="8" applyFont="1" applyAlignment="1">
      <alignment horizontal="justify" vertical="center" wrapText="1"/>
    </xf>
    <xf numFmtId="178" fontId="21" fillId="5" borderId="269" xfId="11" applyNumberFormat="1" applyFont="1" applyFill="1" applyBorder="1" applyAlignment="1">
      <alignment horizontal="right" vertical="center" indent="1"/>
    </xf>
    <xf numFmtId="178" fontId="21" fillId="5" borderId="44" xfId="11" applyNumberFormat="1" applyFont="1" applyFill="1" applyBorder="1" applyAlignment="1">
      <alignment horizontal="right" vertical="center" indent="1"/>
    </xf>
    <xf numFmtId="178" fontId="21" fillId="5" borderId="102" xfId="11" applyNumberFormat="1" applyFont="1" applyFill="1" applyBorder="1" applyAlignment="1">
      <alignment horizontal="right" vertical="center" indent="1"/>
    </xf>
    <xf numFmtId="176" fontId="21" fillId="3" borderId="293" xfId="11" quotePrefix="1" applyNumberFormat="1" applyFont="1" applyFill="1" applyBorder="1" applyAlignment="1">
      <alignment horizontal="center" vertical="center"/>
    </xf>
    <xf numFmtId="176" fontId="21" fillId="3" borderId="38" xfId="11" quotePrefix="1" applyNumberFormat="1" applyFont="1" applyFill="1" applyBorder="1" applyAlignment="1">
      <alignment horizontal="center" vertical="center"/>
    </xf>
    <xf numFmtId="181" fontId="21" fillId="0" borderId="269" xfId="11" applyNumberFormat="1" applyFont="1" applyBorder="1" applyAlignment="1">
      <alignment horizontal="right" vertical="center" indent="1"/>
    </xf>
    <xf numFmtId="181" fontId="21" fillId="0" borderId="44" xfId="11" applyNumberFormat="1" applyFont="1" applyBorder="1" applyAlignment="1">
      <alignment horizontal="right" vertical="center" indent="1"/>
    </xf>
    <xf numFmtId="181" fontId="21" fillId="0" borderId="121" xfId="11" applyNumberFormat="1" applyFont="1" applyBorder="1" applyAlignment="1">
      <alignment horizontal="right" vertical="center" indent="1"/>
    </xf>
    <xf numFmtId="176" fontId="5" fillId="0" borderId="0" xfId="11" applyNumberFormat="1" applyFont="1" applyAlignment="1">
      <alignment horizontal="right" vertical="center"/>
    </xf>
    <xf numFmtId="176" fontId="9" fillId="0" borderId="0" xfId="11" applyNumberFormat="1" applyFont="1" applyAlignment="1">
      <alignment horizontal="center" vertical="center"/>
    </xf>
    <xf numFmtId="176" fontId="6" fillId="0" borderId="50" xfId="11" applyNumberFormat="1" applyFont="1" applyBorder="1" applyAlignment="1">
      <alignment horizontal="center" vertical="center"/>
    </xf>
    <xf numFmtId="176" fontId="19" fillId="3" borderId="120" xfId="11" applyNumberFormat="1" applyFont="1" applyFill="1" applyBorder="1" applyAlignment="1">
      <alignment horizontal="center" vertical="center"/>
    </xf>
    <xf numFmtId="176" fontId="19" fillId="3" borderId="44" xfId="11" applyNumberFormat="1" applyFont="1" applyFill="1" applyBorder="1" applyAlignment="1">
      <alignment horizontal="center" vertical="center"/>
    </xf>
    <xf numFmtId="176" fontId="19" fillId="3" borderId="86" xfId="11" applyNumberFormat="1" applyFont="1" applyFill="1" applyBorder="1" applyAlignment="1">
      <alignment horizontal="center" vertical="center"/>
    </xf>
    <xf numFmtId="176" fontId="19" fillId="3" borderId="0" xfId="11" applyNumberFormat="1" applyFont="1" applyFill="1" applyAlignment="1">
      <alignment horizontal="center" vertical="center"/>
    </xf>
    <xf numFmtId="176" fontId="19" fillId="3" borderId="293" xfId="11" applyNumberFormat="1" applyFont="1" applyFill="1" applyBorder="1" applyAlignment="1">
      <alignment horizontal="center" vertical="center" wrapText="1"/>
    </xf>
    <xf numFmtId="176" fontId="19" fillId="3" borderId="40" xfId="11" applyNumberFormat="1" applyFont="1" applyFill="1" applyBorder="1" applyAlignment="1">
      <alignment horizontal="center" vertical="center" wrapText="1"/>
    </xf>
    <xf numFmtId="176" fontId="19" fillId="3" borderId="85" xfId="11" applyNumberFormat="1" applyFont="1" applyFill="1" applyBorder="1" applyAlignment="1">
      <alignment horizontal="center" vertical="center" wrapText="1"/>
    </xf>
    <xf numFmtId="176" fontId="19" fillId="3" borderId="41" xfId="11" applyNumberFormat="1" applyFont="1" applyFill="1" applyBorder="1" applyAlignment="1">
      <alignment horizontal="center" vertical="center" wrapText="1"/>
    </xf>
    <xf numFmtId="176" fontId="19" fillId="3" borderId="17" xfId="11" applyNumberFormat="1" applyFont="1" applyFill="1" applyBorder="1" applyAlignment="1">
      <alignment horizontal="center" vertical="center" wrapText="1"/>
    </xf>
    <xf numFmtId="176" fontId="19" fillId="3" borderId="18" xfId="11" applyNumberFormat="1" applyFont="1" applyFill="1" applyBorder="1" applyAlignment="1">
      <alignment horizontal="center" vertical="center" wrapText="1"/>
    </xf>
    <xf numFmtId="176" fontId="19" fillId="3" borderId="19" xfId="11" applyNumberFormat="1" applyFont="1" applyFill="1" applyBorder="1" applyAlignment="1">
      <alignment horizontal="center" vertical="center" wrapText="1"/>
    </xf>
    <xf numFmtId="176" fontId="19" fillId="3" borderId="49" xfId="11" applyNumberFormat="1" applyFont="1" applyFill="1" applyBorder="1" applyAlignment="1">
      <alignment horizontal="center" vertical="center" wrapText="1"/>
    </xf>
    <xf numFmtId="176" fontId="19" fillId="3" borderId="50" xfId="11" applyNumberFormat="1" applyFont="1" applyFill="1" applyBorder="1" applyAlignment="1">
      <alignment horizontal="center" vertical="center" wrapText="1"/>
    </xf>
    <xf numFmtId="176" fontId="19" fillId="3" borderId="51" xfId="11" applyNumberFormat="1" applyFont="1" applyFill="1" applyBorder="1" applyAlignment="1">
      <alignment horizontal="center" vertical="center" wrapText="1"/>
    </xf>
    <xf numFmtId="176" fontId="19" fillId="3" borderId="269" xfId="11" applyNumberFormat="1" applyFont="1" applyFill="1" applyBorder="1" applyAlignment="1">
      <alignment horizontal="center" vertical="center" wrapText="1"/>
    </xf>
    <xf numFmtId="176" fontId="19" fillId="3" borderId="44" xfId="11" applyNumberFormat="1" applyFont="1" applyFill="1" applyBorder="1" applyAlignment="1">
      <alignment horizontal="center" vertical="center" wrapText="1"/>
    </xf>
    <xf numFmtId="176" fontId="19" fillId="3" borderId="121" xfId="11" applyNumberFormat="1" applyFont="1" applyFill="1" applyBorder="1" applyAlignment="1">
      <alignment horizontal="center" vertical="center" wrapText="1"/>
    </xf>
    <xf numFmtId="176" fontId="19" fillId="3" borderId="6" xfId="11" applyNumberFormat="1" applyFont="1" applyFill="1" applyBorder="1" applyAlignment="1">
      <alignment horizontal="center" vertical="center" wrapText="1"/>
    </xf>
    <xf numFmtId="176" fontId="19" fillId="3" borderId="0" xfId="11" applyNumberFormat="1" applyFont="1" applyFill="1" applyAlignment="1">
      <alignment horizontal="center" vertical="center" wrapText="1"/>
    </xf>
    <xf numFmtId="176" fontId="19" fillId="3" borderId="7" xfId="11" applyNumberFormat="1" applyFont="1" applyFill="1" applyBorder="1" applyAlignment="1">
      <alignment horizontal="center" vertical="center" wrapText="1"/>
    </xf>
    <xf numFmtId="176" fontId="20" fillId="3" borderId="17" xfId="11" applyNumberFormat="1" applyFont="1" applyFill="1" applyBorder="1" applyAlignment="1">
      <alignment horizontal="center" vertical="center" wrapText="1"/>
    </xf>
    <xf numFmtId="176" fontId="20" fillId="3" borderId="18" xfId="11" applyNumberFormat="1" applyFont="1" applyFill="1" applyBorder="1" applyAlignment="1">
      <alignment horizontal="center" vertical="center" wrapText="1"/>
    </xf>
    <xf numFmtId="176" fontId="20" fillId="3" borderId="19" xfId="11" applyNumberFormat="1" applyFont="1" applyFill="1" applyBorder="1" applyAlignment="1">
      <alignment horizontal="center" vertical="center" wrapText="1"/>
    </xf>
    <xf numFmtId="176" fontId="20" fillId="3" borderId="49" xfId="11" applyNumberFormat="1" applyFont="1" applyFill="1" applyBorder="1" applyAlignment="1">
      <alignment horizontal="center" vertical="center" wrapText="1"/>
    </xf>
    <xf numFmtId="176" fontId="20" fillId="3" borderId="50" xfId="11" applyNumberFormat="1" applyFont="1" applyFill="1" applyBorder="1" applyAlignment="1">
      <alignment horizontal="center" vertical="center" wrapText="1"/>
    </xf>
    <xf numFmtId="176" fontId="20" fillId="3" borderId="51" xfId="11" applyNumberFormat="1" applyFont="1" applyFill="1" applyBorder="1" applyAlignment="1">
      <alignment horizontal="center" vertical="center" wrapText="1"/>
    </xf>
    <xf numFmtId="176" fontId="20" fillId="3" borderId="6" xfId="11" applyNumberFormat="1" applyFont="1" applyFill="1" applyBorder="1" applyAlignment="1">
      <alignment horizontal="center" vertical="center" wrapText="1"/>
    </xf>
    <xf numFmtId="176" fontId="19" fillId="3" borderId="102" xfId="11" applyNumberFormat="1" applyFont="1" applyFill="1" applyBorder="1" applyAlignment="1">
      <alignment horizontal="center" vertical="center" wrapText="1"/>
    </xf>
    <xf numFmtId="176" fontId="19" fillId="3" borderId="87" xfId="11" applyNumberFormat="1" applyFont="1" applyFill="1" applyBorder="1" applyAlignment="1">
      <alignment horizontal="center" vertical="center" wrapText="1"/>
    </xf>
    <xf numFmtId="176" fontId="19" fillId="3" borderId="52" xfId="11" applyNumberFormat="1" applyFont="1" applyFill="1" applyBorder="1" applyAlignment="1">
      <alignment horizontal="center" vertical="center" wrapText="1"/>
    </xf>
    <xf numFmtId="176" fontId="19" fillId="3" borderId="39" xfId="11" applyNumberFormat="1" applyFont="1" applyFill="1" applyBorder="1" applyAlignment="1">
      <alignment horizontal="center" vertical="center" wrapText="1"/>
    </xf>
    <xf numFmtId="176" fontId="19" fillId="3" borderId="294" xfId="11" applyNumberFormat="1" applyFont="1" applyFill="1" applyBorder="1" applyAlignment="1">
      <alignment horizontal="center" vertical="center" wrapText="1"/>
    </xf>
    <xf numFmtId="176" fontId="19" fillId="0" borderId="221" xfId="11" applyNumberFormat="1" applyFont="1" applyBorder="1" applyAlignment="1">
      <alignment horizontal="center" vertical="center" textRotation="255"/>
    </xf>
    <xf numFmtId="176" fontId="19" fillId="0" borderId="72" xfId="11" applyNumberFormat="1" applyFont="1" applyBorder="1" applyAlignment="1">
      <alignment horizontal="center" vertical="center" textRotation="255"/>
    </xf>
    <xf numFmtId="176" fontId="17" fillId="0" borderId="33" xfId="11" applyNumberFormat="1" applyFont="1" applyBorder="1" applyAlignment="1">
      <alignment vertical="center" wrapText="1"/>
    </xf>
    <xf numFmtId="176" fontId="17" fillId="0" borderId="16" xfId="11" applyNumberFormat="1" applyFont="1" applyBorder="1" applyAlignment="1">
      <alignment vertical="center" wrapText="1"/>
    </xf>
    <xf numFmtId="176" fontId="17" fillId="0" borderId="18" xfId="11" applyNumberFormat="1" applyFont="1" applyBorder="1" applyAlignment="1">
      <alignment vertical="center" wrapText="1"/>
    </xf>
    <xf numFmtId="176" fontId="17" fillId="0" borderId="19" xfId="11" applyNumberFormat="1" applyFont="1" applyBorder="1" applyAlignment="1">
      <alignment vertical="center" wrapText="1"/>
    </xf>
    <xf numFmtId="176" fontId="19" fillId="0" borderId="71" xfId="11" applyNumberFormat="1" applyFont="1" applyBorder="1" applyAlignment="1">
      <alignment horizontal="center" vertical="center" textRotation="255"/>
    </xf>
    <xf numFmtId="176" fontId="19" fillId="0" borderId="77" xfId="11" applyNumberFormat="1" applyFont="1" applyBorder="1" applyAlignment="1">
      <alignment horizontal="center" vertical="center" textRotation="255"/>
    </xf>
    <xf numFmtId="176" fontId="17" fillId="0" borderId="85" xfId="11" applyNumberFormat="1" applyFont="1" applyBorder="1" applyAlignment="1">
      <alignment vertical="center" wrapText="1"/>
    </xf>
    <xf numFmtId="176" fontId="17" fillId="0" borderId="41" xfId="11" applyNumberFormat="1" applyFont="1" applyBorder="1" applyAlignment="1">
      <alignment vertical="center" wrapText="1"/>
    </xf>
    <xf numFmtId="176" fontId="17" fillId="0" borderId="91" xfId="11" applyNumberFormat="1" applyFont="1" applyBorder="1" applyAlignment="1">
      <alignment vertical="center" wrapText="1"/>
    </xf>
    <xf numFmtId="176" fontId="17" fillId="0" borderId="92" xfId="11" applyNumberFormat="1" applyFont="1" applyBorder="1" applyAlignment="1">
      <alignment vertical="center" wrapText="1"/>
    </xf>
    <xf numFmtId="181" fontId="21" fillId="0" borderId="269" xfId="11" applyNumberFormat="1" applyFont="1" applyBorder="1" applyAlignment="1">
      <alignment horizontal="right" vertical="center"/>
    </xf>
    <xf numFmtId="181" fontId="21" fillId="0" borderId="49" xfId="11" applyNumberFormat="1" applyFont="1" applyBorder="1" applyAlignment="1">
      <alignment horizontal="right" vertical="center"/>
    </xf>
    <xf numFmtId="176" fontId="21" fillId="3" borderId="294" xfId="11" quotePrefix="1" applyNumberFormat="1" applyFont="1" applyFill="1" applyBorder="1" applyAlignment="1">
      <alignment horizontal="center" vertical="center"/>
    </xf>
    <xf numFmtId="176" fontId="19" fillId="0" borderId="295" xfId="11" applyNumberFormat="1" applyFont="1" applyBorder="1" applyAlignment="1">
      <alignment horizontal="center" vertical="center" textRotation="255"/>
    </xf>
    <xf numFmtId="176" fontId="17" fillId="0" borderId="2" xfId="11" applyNumberFormat="1" applyFont="1" applyBorder="1" applyAlignment="1">
      <alignment vertical="center" wrapText="1"/>
    </xf>
    <xf numFmtId="176" fontId="17" fillId="0" borderId="241" xfId="11" applyNumberFormat="1" applyFont="1" applyBorder="1" applyAlignment="1">
      <alignment vertical="center" wrapText="1"/>
    </xf>
    <xf numFmtId="176" fontId="21" fillId="3" borderId="285" xfId="11" quotePrefix="1" applyNumberFormat="1" applyFont="1" applyFill="1" applyBorder="1" applyAlignment="1">
      <alignment horizontal="center" vertical="center"/>
    </xf>
    <xf numFmtId="176" fontId="17" fillId="3" borderId="118" xfId="11" applyNumberFormat="1" applyFont="1" applyFill="1" applyBorder="1" applyAlignment="1">
      <alignment horizontal="center" vertical="center" wrapText="1"/>
    </xf>
    <xf numFmtId="176" fontId="17" fillId="3" borderId="82" xfId="11" applyNumberFormat="1" applyFont="1" applyFill="1" applyBorder="1" applyAlignment="1">
      <alignment horizontal="center" vertical="center" wrapText="1"/>
    </xf>
    <xf numFmtId="181" fontId="22" fillId="6" borderId="300" xfId="11" applyNumberFormat="1" applyFont="1" applyFill="1" applyBorder="1" applyAlignment="1">
      <alignment horizontal="center" vertical="center"/>
    </xf>
    <xf numFmtId="181" fontId="22" fillId="6" borderId="301" xfId="11" applyNumberFormat="1" applyFont="1" applyFill="1" applyBorder="1" applyAlignment="1">
      <alignment horizontal="center" vertical="center"/>
    </xf>
    <xf numFmtId="181" fontId="22" fillId="6" borderId="57" xfId="11" applyNumberFormat="1" applyFont="1" applyFill="1" applyBorder="1" applyAlignment="1">
      <alignment horizontal="center" vertical="center"/>
    </xf>
    <xf numFmtId="178" fontId="21" fillId="5" borderId="3" xfId="11" applyNumberFormat="1" applyFont="1" applyFill="1" applyBorder="1" applyAlignment="1">
      <alignment horizontal="right" vertical="center" indent="1"/>
    </xf>
    <xf numFmtId="178" fontId="21" fillId="5" borderId="4" xfId="11" applyNumberFormat="1" applyFont="1" applyFill="1" applyBorder="1" applyAlignment="1">
      <alignment horizontal="right" vertical="center" indent="1"/>
    </xf>
    <xf numFmtId="178" fontId="21" fillId="5" borderId="5" xfId="11" applyNumberFormat="1" applyFont="1" applyFill="1" applyBorder="1" applyAlignment="1">
      <alignment horizontal="right" vertical="center" indent="1"/>
    </xf>
    <xf numFmtId="176" fontId="17" fillId="3" borderId="296" xfId="11" applyNumberFormat="1" applyFont="1" applyFill="1" applyBorder="1" applyAlignment="1">
      <alignment horizontal="center" vertical="center" wrapText="1"/>
    </xf>
    <xf numFmtId="176" fontId="17" fillId="3" borderId="5" xfId="11" applyNumberFormat="1" applyFont="1" applyFill="1" applyBorder="1" applyAlignment="1">
      <alignment horizontal="center" vertical="center" wrapText="1"/>
    </xf>
    <xf numFmtId="176" fontId="17" fillId="3" borderId="106" xfId="11" applyNumberFormat="1" applyFont="1" applyFill="1" applyBorder="1" applyAlignment="1">
      <alignment horizontal="center" vertical="center" wrapText="1"/>
    </xf>
    <xf numFmtId="176" fontId="17" fillId="3" borderId="51" xfId="11" applyNumberFormat="1" applyFont="1" applyFill="1" applyBorder="1" applyAlignment="1">
      <alignment horizontal="center" vertical="center" wrapText="1"/>
    </xf>
    <xf numFmtId="181" fontId="21" fillId="0" borderId="20" xfId="11" applyNumberFormat="1" applyFont="1" applyBorder="1" applyAlignment="1">
      <alignment horizontal="right" vertical="center"/>
    </xf>
    <xf numFmtId="181" fontId="22" fillId="6" borderId="302" xfId="11" applyNumberFormat="1" applyFont="1" applyFill="1" applyBorder="1" applyAlignment="1">
      <alignment horizontal="center" vertical="center"/>
    </xf>
    <xf numFmtId="178" fontId="21" fillId="5" borderId="303" xfId="11" applyNumberFormat="1" applyFont="1" applyFill="1" applyBorder="1" applyAlignment="1">
      <alignment horizontal="right" vertical="center" indent="1"/>
    </xf>
    <xf numFmtId="178" fontId="21" fillId="5" borderId="304" xfId="11" applyNumberFormat="1" applyFont="1" applyFill="1" applyBorder="1" applyAlignment="1">
      <alignment horizontal="right" vertical="center" indent="1"/>
    </xf>
    <xf numFmtId="178" fontId="21" fillId="5" borderId="305" xfId="11" applyNumberFormat="1" applyFont="1" applyFill="1" applyBorder="1" applyAlignment="1">
      <alignment horizontal="right" vertical="center" indent="1"/>
    </xf>
    <xf numFmtId="176" fontId="21" fillId="11" borderId="297" xfId="11" quotePrefix="1" applyNumberFormat="1" applyFont="1" applyFill="1" applyBorder="1" applyAlignment="1">
      <alignment horizontal="center" vertical="center"/>
    </xf>
    <xf numFmtId="176" fontId="21" fillId="11" borderId="298" xfId="11" quotePrefix="1" applyNumberFormat="1" applyFont="1" applyFill="1" applyBorder="1" applyAlignment="1">
      <alignment horizontal="center" vertical="center"/>
    </xf>
    <xf numFmtId="178" fontId="21" fillId="5" borderId="3" xfId="11" applyNumberFormat="1" applyFont="1" applyFill="1" applyBorder="1" applyAlignment="1">
      <alignment horizontal="center" vertical="center"/>
    </xf>
    <xf numFmtId="178" fontId="21" fillId="5" borderId="49" xfId="11" applyNumberFormat="1" applyFont="1" applyFill="1" applyBorder="1" applyAlignment="1">
      <alignment horizontal="center" vertical="center"/>
    </xf>
    <xf numFmtId="178" fontId="21" fillId="5" borderId="299" xfId="11" applyNumberFormat="1" applyFont="1" applyFill="1" applyBorder="1" applyAlignment="1">
      <alignment horizontal="right" vertical="center" indent="1"/>
    </xf>
    <xf numFmtId="0" fontId="9" fillId="2" borderId="0" xfId="13" applyFont="1" applyFill="1" applyAlignment="1">
      <alignment horizontal="center" vertical="center"/>
    </xf>
    <xf numFmtId="0" fontId="5" fillId="2" borderId="50" xfId="13" applyFont="1" applyFill="1" applyBorder="1" applyAlignment="1">
      <alignment horizontal="center" vertical="center"/>
    </xf>
    <xf numFmtId="0" fontId="17" fillId="3" borderId="82" xfId="13" applyFont="1" applyFill="1" applyBorder="1" applyAlignment="1">
      <alignment horizontal="center" vertical="center"/>
    </xf>
    <xf numFmtId="0" fontId="17" fillId="3" borderId="70" xfId="13" applyFont="1" applyFill="1" applyBorder="1" applyAlignment="1">
      <alignment horizontal="center" vertical="center"/>
    </xf>
    <xf numFmtId="0" fontId="17" fillId="2" borderId="146" xfId="13" applyFont="1" applyFill="1" applyBorder="1" applyAlignment="1">
      <alignment horizontal="center" vertical="center" textRotation="255"/>
    </xf>
    <xf numFmtId="0" fontId="17" fillId="2" borderId="78" xfId="13" applyFont="1" applyFill="1" applyBorder="1" applyAlignment="1">
      <alignment horizontal="center" vertical="center" textRotation="255"/>
    </xf>
    <xf numFmtId="0" fontId="17" fillId="2" borderId="149" xfId="13" applyFont="1" applyFill="1" applyBorder="1" applyAlignment="1">
      <alignment horizontal="center" vertical="center" textRotation="255"/>
    </xf>
    <xf numFmtId="0" fontId="17" fillId="3" borderId="269" xfId="13" applyFont="1" applyFill="1" applyBorder="1" applyAlignment="1">
      <alignment horizontal="center" vertical="center"/>
    </xf>
    <xf numFmtId="0" fontId="17" fillId="3" borderId="44" xfId="13" applyFont="1" applyFill="1" applyBorder="1" applyAlignment="1">
      <alignment horizontal="center" vertical="center"/>
    </xf>
    <xf numFmtId="0" fontId="17" fillId="3" borderId="121" xfId="13" applyFont="1" applyFill="1" applyBorder="1" applyAlignment="1">
      <alignment horizontal="center" vertical="center"/>
    </xf>
    <xf numFmtId="0" fontId="17" fillId="3" borderId="15" xfId="13" applyFont="1" applyFill="1" applyBorder="1" applyAlignment="1">
      <alignment horizontal="center" vertical="center"/>
    </xf>
    <xf numFmtId="0" fontId="17" fillId="3" borderId="33" xfId="13" applyFont="1" applyFill="1" applyBorder="1" applyAlignment="1">
      <alignment horizontal="center" vertical="center"/>
    </xf>
    <xf numFmtId="0" fontId="17" fillId="3" borderId="16" xfId="13" applyFont="1" applyFill="1" applyBorder="1" applyAlignment="1">
      <alignment horizontal="center" vertical="center"/>
    </xf>
    <xf numFmtId="0" fontId="19" fillId="2" borderId="36" xfId="13" applyFont="1" applyFill="1" applyBorder="1" applyAlignment="1">
      <alignment horizontal="left" vertical="center" indent="1" shrinkToFit="1"/>
    </xf>
    <xf numFmtId="0" fontId="19" fillId="2" borderId="62" xfId="13" applyFont="1" applyFill="1" applyBorder="1" applyAlignment="1">
      <alignment horizontal="left" vertical="center" indent="1" shrinkToFit="1"/>
    </xf>
    <xf numFmtId="0" fontId="17" fillId="2" borderId="46" xfId="13" applyFont="1" applyFill="1" applyBorder="1" applyAlignment="1">
      <alignment horizontal="left" vertical="center" indent="1" shrinkToFit="1"/>
    </xf>
    <xf numFmtId="0" fontId="54" fillId="0" borderId="286" xfId="13" applyFont="1" applyBorder="1" applyAlignment="1">
      <alignment horizontal="left" vertical="center" indent="1" shrinkToFit="1"/>
    </xf>
    <xf numFmtId="0" fontId="54" fillId="0" borderId="306" xfId="13" applyFont="1" applyBorder="1" applyAlignment="1">
      <alignment horizontal="left" vertical="center" indent="1" shrinkToFit="1"/>
    </xf>
    <xf numFmtId="0" fontId="17" fillId="3" borderId="28" xfId="13" applyFont="1" applyFill="1" applyBorder="1" applyAlignment="1">
      <alignment horizontal="center" vertical="center"/>
    </xf>
    <xf numFmtId="0" fontId="17" fillId="3" borderId="37" xfId="13" applyFont="1" applyFill="1" applyBorder="1" applyAlignment="1">
      <alignment horizontal="center" vertical="center"/>
    </xf>
    <xf numFmtId="0" fontId="17" fillId="3" borderId="29" xfId="13" applyFont="1" applyFill="1" applyBorder="1" applyAlignment="1">
      <alignment horizontal="center" vertical="center"/>
    </xf>
    <xf numFmtId="0" fontId="17" fillId="2" borderId="286" xfId="13" applyFont="1" applyFill="1" applyBorder="1" applyAlignment="1">
      <alignment horizontal="left" vertical="center" indent="1" shrinkToFit="1"/>
    </xf>
    <xf numFmtId="0" fontId="17" fillId="2" borderId="306" xfId="13" applyFont="1" applyFill="1" applyBorder="1" applyAlignment="1">
      <alignment horizontal="left" vertical="center" indent="1" shrinkToFit="1"/>
    </xf>
    <xf numFmtId="0" fontId="17" fillId="3" borderId="17" xfId="13" applyFont="1" applyFill="1" applyBorder="1" applyAlignment="1">
      <alignment horizontal="center" vertical="center" wrapText="1"/>
    </xf>
    <xf numFmtId="0" fontId="17" fillId="3" borderId="18" xfId="13" applyFont="1" applyFill="1" applyBorder="1" applyAlignment="1">
      <alignment horizontal="center" vertical="center"/>
    </xf>
    <xf numFmtId="0" fontId="17" fillId="3" borderId="19" xfId="13" applyFont="1" applyFill="1" applyBorder="1" applyAlignment="1">
      <alignment horizontal="center" vertical="center"/>
    </xf>
    <xf numFmtId="0" fontId="17" fillId="3" borderId="17" xfId="13" applyFont="1" applyFill="1" applyBorder="1" applyAlignment="1">
      <alignment horizontal="center" vertical="center"/>
    </xf>
    <xf numFmtId="0" fontId="17" fillId="3" borderId="17" xfId="13" applyFont="1" applyFill="1" applyBorder="1" applyAlignment="1">
      <alignment horizontal="center" vertical="center" wrapText="1" shrinkToFit="1"/>
    </xf>
    <xf numFmtId="0" fontId="17" fillId="3" borderId="18" xfId="13" applyFont="1" applyFill="1" applyBorder="1" applyAlignment="1">
      <alignment horizontal="center" vertical="center" shrinkToFit="1"/>
    </xf>
    <xf numFmtId="0" fontId="17" fillId="3" borderId="19" xfId="13" applyFont="1" applyFill="1" applyBorder="1" applyAlignment="1">
      <alignment horizontal="center" vertical="center" shrinkToFit="1"/>
    </xf>
    <xf numFmtId="0" fontId="17" fillId="3" borderId="6" xfId="13" applyFont="1" applyFill="1" applyBorder="1" applyAlignment="1">
      <alignment horizontal="center" vertical="center" shrinkToFit="1"/>
    </xf>
    <xf numFmtId="0" fontId="17" fillId="3" borderId="0" xfId="13" applyFont="1" applyFill="1" applyAlignment="1">
      <alignment horizontal="center" vertical="center" shrinkToFit="1"/>
    </xf>
    <xf numFmtId="0" fontId="17" fillId="3" borderId="7" xfId="13" applyFont="1" applyFill="1" applyBorder="1" applyAlignment="1">
      <alignment horizontal="center" vertical="center" shrinkToFit="1"/>
    </xf>
    <xf numFmtId="0" fontId="17" fillId="3" borderId="15" xfId="13" applyFont="1" applyFill="1" applyBorder="1" applyAlignment="1">
      <alignment horizontal="center" vertical="center" shrinkToFit="1"/>
    </xf>
    <xf numFmtId="0" fontId="17" fillId="3" borderId="33" xfId="13" applyFont="1" applyFill="1" applyBorder="1" applyAlignment="1">
      <alignment horizontal="center" vertical="center" shrinkToFit="1"/>
    </xf>
    <xf numFmtId="0" fontId="17" fillId="3" borderId="16" xfId="13" applyFont="1" applyFill="1" applyBorder="1" applyAlignment="1">
      <alignment horizontal="center" vertical="center" shrinkToFit="1"/>
    </xf>
    <xf numFmtId="0" fontId="17" fillId="2" borderId="18" xfId="13" applyFont="1" applyFill="1" applyBorder="1" applyAlignment="1">
      <alignment horizontal="left" vertical="center" shrinkToFit="1"/>
    </xf>
    <xf numFmtId="0" fontId="17" fillId="2" borderId="61" xfId="13" applyFont="1" applyFill="1" applyBorder="1" applyAlignment="1">
      <alignment horizontal="left" vertical="center" shrinkToFit="1"/>
    </xf>
    <xf numFmtId="0" fontId="17" fillId="2" borderId="0" xfId="13" applyFont="1" applyFill="1" applyAlignment="1">
      <alignment horizontal="left" vertical="center" shrinkToFit="1"/>
    </xf>
    <xf numFmtId="0" fontId="17" fillId="2" borderId="87" xfId="13" applyFont="1" applyFill="1" applyBorder="1" applyAlignment="1">
      <alignment horizontal="left" vertical="center" shrinkToFit="1"/>
    </xf>
    <xf numFmtId="0" fontId="17" fillId="2" borderId="33" xfId="13" applyFont="1" applyFill="1" applyBorder="1" applyAlignment="1">
      <alignment horizontal="left" vertical="center" shrinkToFit="1"/>
    </xf>
    <xf numFmtId="0" fontId="17" fillId="2" borderId="48" xfId="13" applyFont="1" applyFill="1" applyBorder="1" applyAlignment="1">
      <alignment horizontal="left" vertical="center" shrinkToFit="1"/>
    </xf>
    <xf numFmtId="0" fontId="17" fillId="3" borderId="18" xfId="13" applyFont="1" applyFill="1" applyBorder="1" applyAlignment="1">
      <alignment horizontal="center" vertical="center" wrapText="1" shrinkToFit="1"/>
    </xf>
    <xf numFmtId="0" fontId="17" fillId="3" borderId="19" xfId="13" applyFont="1" applyFill="1" applyBorder="1" applyAlignment="1">
      <alignment horizontal="center" vertical="center" wrapText="1" shrinkToFit="1"/>
    </xf>
    <xf numFmtId="0" fontId="17" fillId="3" borderId="15" xfId="13" applyFont="1" applyFill="1" applyBorder="1" applyAlignment="1">
      <alignment horizontal="center" vertical="center" wrapText="1" shrinkToFit="1"/>
    </xf>
    <xf numFmtId="0" fontId="17" fillId="3" borderId="33" xfId="13" applyFont="1" applyFill="1" applyBorder="1" applyAlignment="1">
      <alignment horizontal="center" vertical="center" wrapText="1" shrinkToFit="1"/>
    </xf>
    <xf numFmtId="0" fontId="17" fillId="3" borderId="16" xfId="13" applyFont="1" applyFill="1" applyBorder="1" applyAlignment="1">
      <alignment horizontal="center" vertical="center" wrapText="1" shrinkToFit="1"/>
    </xf>
    <xf numFmtId="0" fontId="17" fillId="3" borderId="60" xfId="13" applyFont="1" applyFill="1" applyBorder="1" applyAlignment="1">
      <alignment horizontal="center" vertical="center" shrinkToFit="1"/>
    </xf>
    <xf numFmtId="0" fontId="17" fillId="3" borderId="36" xfId="13" applyFont="1" applyFill="1" applyBorder="1" applyAlignment="1">
      <alignment horizontal="center" vertical="center" shrinkToFit="1"/>
    </xf>
    <xf numFmtId="0" fontId="17" fillId="3" borderId="145" xfId="13" applyFont="1" applyFill="1" applyBorder="1" applyAlignment="1">
      <alignment horizontal="center" vertical="center" shrinkToFit="1"/>
    </xf>
    <xf numFmtId="0" fontId="17" fillId="2" borderId="36" xfId="13" applyFont="1" applyFill="1" applyBorder="1" applyAlignment="1">
      <alignment horizontal="center" vertical="center"/>
    </xf>
    <xf numFmtId="0" fontId="17" fillId="3" borderId="8" xfId="13" applyFont="1" applyFill="1" applyBorder="1" applyAlignment="1">
      <alignment horizontal="center" vertical="center" wrapText="1"/>
    </xf>
    <xf numFmtId="0" fontId="17" fillId="3" borderId="9" xfId="13" applyFont="1" applyFill="1" applyBorder="1" applyAlignment="1">
      <alignment horizontal="center" vertical="center" wrapText="1"/>
    </xf>
    <xf numFmtId="0" fontId="17" fillId="3" borderId="10" xfId="13" applyFont="1" applyFill="1" applyBorder="1" applyAlignment="1">
      <alignment horizontal="center" vertical="center" wrapText="1"/>
    </xf>
    <xf numFmtId="0" fontId="17" fillId="3" borderId="6" xfId="13" applyFont="1" applyFill="1" applyBorder="1" applyAlignment="1">
      <alignment horizontal="center" vertical="center" wrapText="1"/>
    </xf>
    <xf numFmtId="0" fontId="17" fillId="3" borderId="0" xfId="13" applyFont="1" applyFill="1" applyAlignment="1">
      <alignment horizontal="center" vertical="center" wrapText="1"/>
    </xf>
    <xf numFmtId="0" fontId="17" fillId="3" borderId="7" xfId="13" applyFont="1" applyFill="1" applyBorder="1" applyAlignment="1">
      <alignment horizontal="center" vertical="center" wrapText="1"/>
    </xf>
    <xf numFmtId="0" fontId="17" fillId="3" borderId="49" xfId="13" applyFont="1" applyFill="1" applyBorder="1" applyAlignment="1">
      <alignment horizontal="center" vertical="center" wrapText="1"/>
    </xf>
    <xf numFmtId="0" fontId="17" fillId="3" borderId="50" xfId="13" applyFont="1" applyFill="1" applyBorder="1" applyAlignment="1">
      <alignment horizontal="center" vertical="center" wrapText="1"/>
    </xf>
    <xf numFmtId="0" fontId="17" fillId="3" borderId="51" xfId="13" applyFont="1" applyFill="1" applyBorder="1" applyAlignment="1">
      <alignment horizontal="center" vertical="center" wrapText="1"/>
    </xf>
    <xf numFmtId="0" fontId="17" fillId="2" borderId="9" xfId="13" applyFont="1" applyFill="1" applyBorder="1" applyAlignment="1">
      <alignment horizontal="left" vertical="center" shrinkToFit="1"/>
    </xf>
    <xf numFmtId="0" fontId="17" fillId="2" borderId="307" xfId="13" applyFont="1" applyFill="1" applyBorder="1" applyAlignment="1">
      <alignment horizontal="left" vertical="center" shrinkToFit="1"/>
    </xf>
    <xf numFmtId="0" fontId="17" fillId="2" borderId="50" xfId="13" applyFont="1" applyFill="1" applyBorder="1" applyAlignment="1">
      <alignment horizontal="left" vertical="center" shrinkToFit="1"/>
    </xf>
    <xf numFmtId="0" fontId="17" fillId="2" borderId="52" xfId="13" applyFont="1" applyFill="1" applyBorder="1" applyAlignment="1">
      <alignment horizontal="left" vertical="center" shrinkToFit="1"/>
    </xf>
    <xf numFmtId="0" fontId="101" fillId="8" borderId="0" xfId="8" applyFont="1" applyFill="1" applyAlignment="1">
      <alignment horizontal="left" vertical="center"/>
    </xf>
    <xf numFmtId="0" fontId="4" fillId="8" borderId="0" xfId="8" applyFont="1" applyFill="1" applyAlignment="1">
      <alignment horizontal="right" vertical="center" wrapText="1"/>
    </xf>
    <xf numFmtId="0" fontId="4" fillId="8" borderId="0" xfId="8" applyFont="1" applyFill="1" applyAlignment="1">
      <alignment horizontal="left" vertical="top" wrapText="1" shrinkToFit="1"/>
    </xf>
    <xf numFmtId="0" fontId="6" fillId="8" borderId="0" xfId="8" applyFont="1" applyFill="1" applyAlignment="1">
      <alignment horizontal="center" vertical="center"/>
    </xf>
    <xf numFmtId="0" fontId="4" fillId="8" borderId="0" xfId="8" applyFont="1" applyFill="1" applyAlignment="1">
      <alignment horizontal="left" vertical="top" wrapText="1"/>
    </xf>
    <xf numFmtId="49" fontId="60" fillId="0" borderId="1" xfId="8" applyNumberFormat="1" applyFont="1" applyBorder="1" applyAlignment="1">
      <alignment horizontal="center" vertical="center"/>
    </xf>
    <xf numFmtId="0" fontId="59" fillId="0" borderId="0" xfId="8" applyFont="1" applyAlignment="1">
      <alignment horizontal="left" vertical="center" shrinkToFit="1"/>
    </xf>
    <xf numFmtId="0" fontId="59" fillId="0" borderId="0" xfId="8" applyFont="1" applyAlignment="1">
      <alignment vertical="center" shrinkToFit="1"/>
    </xf>
    <xf numFmtId="0" fontId="60" fillId="0" borderId="0" xfId="8" applyFont="1" applyAlignment="1">
      <alignment horizontal="left" vertical="top" wrapText="1"/>
    </xf>
    <xf numFmtId="0" fontId="81" fillId="0" borderId="0" xfId="8" applyFont="1" applyAlignment="1">
      <alignment horizontal="center" vertical="center"/>
    </xf>
    <xf numFmtId="0" fontId="60" fillId="0" borderId="0" xfId="8" applyFont="1">
      <alignment vertical="center"/>
    </xf>
    <xf numFmtId="0" fontId="60" fillId="0" borderId="0" xfId="8" applyFont="1" applyAlignment="1">
      <alignment vertical="center" shrinkToFit="1"/>
    </xf>
    <xf numFmtId="49" fontId="60" fillId="0" borderId="33" xfId="8" applyNumberFormat="1" applyFont="1" applyBorder="1" applyAlignment="1">
      <alignment horizontal="left" vertical="center"/>
    </xf>
    <xf numFmtId="0" fontId="60" fillId="0" borderId="0" xfId="8" applyFont="1" applyAlignment="1">
      <alignment horizontal="center" vertical="distributed"/>
    </xf>
    <xf numFmtId="0" fontId="59" fillId="0" borderId="28" xfId="8" applyFont="1" applyBorder="1" applyAlignment="1">
      <alignment horizontal="center" vertical="center"/>
    </xf>
    <xf numFmtId="0" fontId="59" fillId="0" borderId="29" xfId="8" applyFont="1" applyBorder="1" applyAlignment="1">
      <alignment horizontal="center" vertical="center"/>
    </xf>
    <xf numFmtId="0" fontId="59" fillId="0" borderId="33" xfId="8" applyFont="1" applyBorder="1" applyAlignment="1">
      <alignment horizontal="center" vertical="center" wrapText="1"/>
    </xf>
    <xf numFmtId="0" fontId="124" fillId="0" borderId="18" xfId="8" applyFont="1" applyBorder="1" applyAlignment="1">
      <alignment horizontal="left" vertical="top" wrapText="1"/>
    </xf>
    <xf numFmtId="0" fontId="124" fillId="0" borderId="0" xfId="8" applyFont="1" applyAlignment="1">
      <alignment horizontal="left" vertical="top" wrapText="1"/>
    </xf>
    <xf numFmtId="0" fontId="61" fillId="0" borderId="0" xfId="8" applyFont="1">
      <alignment vertical="center"/>
    </xf>
    <xf numFmtId="0" fontId="59" fillId="0" borderId="60" xfId="8" applyFont="1" applyBorder="1" applyAlignment="1">
      <alignment horizontal="center" vertical="center"/>
    </xf>
    <xf numFmtId="0" fontId="59" fillId="0" borderId="36" xfId="8" applyFont="1" applyBorder="1" applyAlignment="1">
      <alignment horizontal="center" vertical="center"/>
    </xf>
    <xf numFmtId="0" fontId="59" fillId="0" borderId="145" xfId="8" applyFont="1" applyBorder="1" applyAlignment="1">
      <alignment horizontal="center" vertical="center"/>
    </xf>
    <xf numFmtId="0" fontId="59" fillId="0" borderId="22" xfId="8" applyFont="1" applyBorder="1" applyAlignment="1">
      <alignment horizontal="center" vertical="center"/>
    </xf>
    <xf numFmtId="0" fontId="59" fillId="0" borderId="23" xfId="8" applyFont="1" applyBorder="1" applyAlignment="1">
      <alignment horizontal="center" vertical="center"/>
    </xf>
    <xf numFmtId="0" fontId="59" fillId="0" borderId="24" xfId="8" applyFont="1" applyBorder="1" applyAlignment="1">
      <alignment horizontal="center" vertical="center"/>
    </xf>
    <xf numFmtId="0" fontId="59" fillId="0" borderId="182" xfId="8" applyFont="1" applyBorder="1" applyAlignment="1">
      <alignment horizontal="center" vertical="center"/>
    </xf>
    <xf numFmtId="0" fontId="59" fillId="0" borderId="180" xfId="8" applyFont="1" applyBorder="1" applyAlignment="1">
      <alignment horizontal="center" vertical="center"/>
    </xf>
    <xf numFmtId="0" fontId="59" fillId="0" borderId="336" xfId="8" applyFont="1" applyBorder="1" applyAlignment="1">
      <alignment horizontal="center" vertical="center"/>
    </xf>
    <xf numFmtId="0" fontId="62" fillId="0" borderId="28" xfId="8" applyFont="1" applyBorder="1" applyAlignment="1">
      <alignment horizontal="center" vertical="center" shrinkToFit="1"/>
    </xf>
    <xf numFmtId="0" fontId="62" fillId="0" borderId="37" xfId="8" applyFont="1" applyBorder="1" applyAlignment="1">
      <alignment horizontal="center" vertical="center" shrinkToFit="1"/>
    </xf>
    <xf numFmtId="0" fontId="62" fillId="0" borderId="29" xfId="8" applyFont="1" applyBorder="1" applyAlignment="1">
      <alignment horizontal="center" vertical="center" shrinkToFit="1"/>
    </xf>
    <xf numFmtId="0" fontId="59" fillId="0" borderId="28" xfId="8" applyFont="1" applyBorder="1" applyAlignment="1">
      <alignment horizontal="left" vertical="center" wrapText="1"/>
    </xf>
    <xf numFmtId="0" fontId="59" fillId="0" borderId="37" xfId="8" applyFont="1" applyBorder="1" applyAlignment="1">
      <alignment horizontal="left" vertical="center" wrapText="1"/>
    </xf>
    <xf numFmtId="0" fontId="59" fillId="0" borderId="29" xfId="8" applyFont="1" applyBorder="1" applyAlignment="1">
      <alignment horizontal="left" vertical="center" wrapText="1"/>
    </xf>
    <xf numFmtId="0" fontId="62" fillId="0" borderId="0" xfId="8" applyFont="1" applyAlignment="1">
      <alignment vertical="top" wrapText="1"/>
    </xf>
    <xf numFmtId="0" fontId="59" fillId="0" borderId="33" xfId="8" applyFont="1" applyBorder="1" applyAlignment="1">
      <alignment vertical="center" wrapText="1"/>
    </xf>
    <xf numFmtId="0" fontId="59" fillId="0" borderId="16" xfId="8" applyFont="1" applyBorder="1" applyAlignment="1">
      <alignment vertical="center" wrapText="1"/>
    </xf>
    <xf numFmtId="0" fontId="4" fillId="0" borderId="33" xfId="8" applyFont="1" applyBorder="1" applyAlignment="1">
      <alignment horizontal="center" vertical="center"/>
    </xf>
    <xf numFmtId="0" fontId="4" fillId="0" borderId="16" xfId="8" applyFont="1" applyBorder="1" applyAlignment="1">
      <alignment horizontal="center" vertical="center"/>
    </xf>
    <xf numFmtId="0" fontId="62" fillId="0" borderId="0" xfId="8" applyFont="1" applyAlignment="1">
      <alignment horizontal="left" wrapText="1"/>
    </xf>
    <xf numFmtId="0" fontId="4" fillId="0" borderId="28" xfId="8" applyFont="1" applyBorder="1" applyAlignment="1">
      <alignment horizontal="left" vertical="center" wrapText="1"/>
    </xf>
    <xf numFmtId="0" fontId="4" fillId="0" borderId="37" xfId="8" applyFont="1" applyBorder="1" applyAlignment="1">
      <alignment horizontal="left" vertical="center" wrapText="1"/>
    </xf>
    <xf numFmtId="0" fontId="4" fillId="0" borderId="29" xfId="8" applyFont="1" applyBorder="1" applyAlignment="1">
      <alignment horizontal="left" vertical="center" wrapText="1"/>
    </xf>
    <xf numFmtId="205" fontId="5" fillId="8" borderId="33" xfId="8" applyNumberFormat="1" applyFont="1" applyFill="1" applyBorder="1">
      <alignment vertical="center"/>
    </xf>
    <xf numFmtId="0" fontId="5" fillId="8" borderId="33" xfId="8" applyFont="1" applyFill="1" applyBorder="1">
      <alignment vertical="center"/>
    </xf>
    <xf numFmtId="0" fontId="126" fillId="0" borderId="0" xfId="8" applyFont="1" applyAlignment="1">
      <alignment vertical="top" wrapText="1"/>
    </xf>
    <xf numFmtId="0" fontId="60" fillId="0" borderId="0" xfId="0" applyFont="1" applyAlignment="1">
      <alignment vertical="distributed" wrapText="1"/>
    </xf>
    <xf numFmtId="0" fontId="60" fillId="8" borderId="0" xfId="8" applyFont="1" applyFill="1" applyAlignment="1">
      <alignment horizontal="center" vertical="center"/>
    </xf>
    <xf numFmtId="0" fontId="7" fillId="8" borderId="0" xfId="8" applyFont="1" applyFill="1" applyAlignment="1">
      <alignment horizontal="center" vertical="center"/>
    </xf>
    <xf numFmtId="0" fontId="5" fillId="8" borderId="0" xfId="8" applyFont="1" applyFill="1" applyAlignment="1">
      <alignment vertical="distributed" wrapText="1"/>
    </xf>
    <xf numFmtId="0" fontId="60" fillId="0" borderId="0" xfId="14" applyFont="1" applyAlignment="1">
      <alignment vertical="center" shrinkToFit="1"/>
    </xf>
    <xf numFmtId="0" fontId="110" fillId="0" borderId="0" xfId="8" applyFont="1" applyAlignment="1">
      <alignment horizontal="right" vertical="center" shrinkToFit="1"/>
    </xf>
    <xf numFmtId="0" fontId="60" fillId="0" borderId="0" xfId="14" applyFont="1" applyAlignment="1">
      <alignment horizontal="right" vertical="center"/>
    </xf>
    <xf numFmtId="0" fontId="60" fillId="0" borderId="0" xfId="14" applyFont="1" applyAlignment="1">
      <alignment vertical="top" wrapText="1" shrinkToFit="1"/>
    </xf>
    <xf numFmtId="0" fontId="82" fillId="0" borderId="0" xfId="14" applyFont="1" applyAlignment="1">
      <alignment horizontal="center" vertical="center"/>
    </xf>
    <xf numFmtId="0" fontId="60" fillId="0" borderId="0" xfId="14" applyFont="1">
      <alignment vertical="center"/>
    </xf>
    <xf numFmtId="0" fontId="27" fillId="0" borderId="0" xfId="7" applyFont="1" applyBorder="1" applyAlignment="1">
      <alignment horizontal="center" vertical="center"/>
    </xf>
    <xf numFmtId="0" fontId="28" fillId="0" borderId="118" xfId="7" applyFont="1" applyBorder="1" applyAlignment="1">
      <alignment horizontal="center" vertical="center"/>
    </xf>
    <xf numFmtId="0" fontId="28" fillId="0" borderId="82" xfId="7" applyFont="1" applyBorder="1" applyAlignment="1">
      <alignment horizontal="center" vertical="center"/>
    </xf>
    <xf numFmtId="0" fontId="28" fillId="0" borderId="70" xfId="7" applyFont="1" applyBorder="1" applyAlignment="1">
      <alignment horizontal="center" vertical="center"/>
    </xf>
    <xf numFmtId="0" fontId="28" fillId="0" borderId="118" xfId="7" applyFont="1" applyBorder="1" applyAlignment="1" applyProtection="1">
      <alignment vertical="center" wrapText="1"/>
      <protection locked="0"/>
    </xf>
    <xf numFmtId="0" fontId="28" fillId="0" borderId="82" xfId="7" applyFont="1" applyBorder="1" applyAlignment="1" applyProtection="1">
      <alignment vertical="center" wrapText="1"/>
      <protection locked="0"/>
    </xf>
    <xf numFmtId="0" fontId="3" fillId="0" borderId="310" xfId="7" applyBorder="1" applyAlignment="1" applyProtection="1">
      <alignment horizontal="center" vertical="center"/>
      <protection locked="0"/>
    </xf>
    <xf numFmtId="0" fontId="3" fillId="0" borderId="82" xfId="7" applyBorder="1" applyProtection="1">
      <alignment vertical="center"/>
      <protection locked="0"/>
    </xf>
    <xf numFmtId="0" fontId="3" fillId="0" borderId="82" xfId="7" applyBorder="1" applyAlignment="1" applyProtection="1">
      <alignment horizontal="center" vertical="center"/>
      <protection locked="0"/>
    </xf>
    <xf numFmtId="0" fontId="3" fillId="0" borderId="70" xfId="7" applyBorder="1" applyAlignment="1" applyProtection="1">
      <alignment horizontal="center" vertical="center"/>
      <protection locked="0"/>
    </xf>
    <xf numFmtId="189" fontId="32" fillId="7" borderId="106" xfId="7" applyNumberFormat="1" applyFont="1" applyFill="1" applyBorder="1" applyAlignment="1">
      <alignment horizontal="center" vertical="center" wrapText="1"/>
    </xf>
    <xf numFmtId="189" fontId="32" fillId="7" borderId="50" xfId="7" applyNumberFormat="1" applyFont="1" applyFill="1" applyBorder="1" applyAlignment="1">
      <alignment horizontal="center" vertical="center" wrapText="1"/>
    </xf>
    <xf numFmtId="189" fontId="32" fillId="0" borderId="139" xfId="4" applyNumberFormat="1" applyFont="1" applyFill="1" applyBorder="1" applyAlignment="1" applyProtection="1">
      <alignment horizontal="center" vertical="center"/>
      <protection locked="0"/>
    </xf>
    <xf numFmtId="189" fontId="3" fillId="0" borderId="139" xfId="7" applyNumberFormat="1" applyBorder="1" applyProtection="1">
      <alignment vertical="center"/>
      <protection locked="0"/>
    </xf>
    <xf numFmtId="204" fontId="32" fillId="7" borderId="139" xfId="7" applyNumberFormat="1" applyFont="1" applyFill="1" applyBorder="1" applyAlignment="1">
      <alignment horizontal="center" vertical="center" wrapText="1"/>
    </xf>
    <xf numFmtId="204" fontId="3" fillId="7" borderId="139" xfId="7" applyNumberFormat="1" applyFill="1" applyBorder="1">
      <alignment vertical="center"/>
    </xf>
    <xf numFmtId="0" fontId="28" fillId="0" borderId="0" xfId="7" applyFont="1" applyAlignment="1">
      <alignment vertical="top" wrapText="1"/>
    </xf>
    <xf numFmtId="0" fontId="3" fillId="0" borderId="0" xfId="7" applyAlignment="1">
      <alignment vertical="top" wrapText="1"/>
    </xf>
    <xf numFmtId="0" fontId="28" fillId="0" borderId="0" xfId="7" applyFont="1" applyAlignment="1">
      <alignment horizontal="left" vertical="center" wrapText="1"/>
    </xf>
    <xf numFmtId="0" fontId="3" fillId="0" borderId="0" xfId="7" applyAlignment="1">
      <alignment vertical="center" wrapText="1"/>
    </xf>
    <xf numFmtId="0" fontId="28" fillId="0" borderId="0" xfId="7" applyFont="1" applyAlignment="1">
      <alignment horizontal="left" vertical="top" wrapText="1"/>
    </xf>
    <xf numFmtId="0" fontId="28" fillId="0" borderId="58" xfId="7" applyFont="1" applyBorder="1" applyAlignment="1">
      <alignment horizontal="center" vertical="center" wrapText="1"/>
    </xf>
    <xf numFmtId="0" fontId="28" fillId="0" borderId="268" xfId="7" applyFont="1" applyBorder="1" applyAlignment="1">
      <alignment horizontal="center" vertical="center" wrapText="1"/>
    </xf>
    <xf numFmtId="0" fontId="28" fillId="0" borderId="119" xfId="7" applyFont="1" applyBorder="1" applyAlignment="1">
      <alignment horizontal="center" vertical="center"/>
    </xf>
    <xf numFmtId="0" fontId="28" fillId="0" borderId="83" xfId="7" applyFont="1" applyBorder="1" applyAlignment="1">
      <alignment horizontal="center" vertical="center"/>
    </xf>
    <xf numFmtId="0" fontId="28" fillId="0" borderId="270" xfId="7" applyFont="1" applyBorder="1" applyAlignment="1">
      <alignment horizontal="center" vertical="center" wrapText="1"/>
    </xf>
    <xf numFmtId="0" fontId="28" fillId="0" borderId="270" xfId="7" applyFont="1" applyBorder="1" applyAlignment="1">
      <alignment horizontal="center" vertical="center"/>
    </xf>
    <xf numFmtId="0" fontId="3" fillId="0" borderId="270" xfId="7" applyBorder="1">
      <alignment vertical="center"/>
    </xf>
    <xf numFmtId="0" fontId="28" fillId="0" borderId="18" xfId="7" applyFont="1" applyBorder="1" applyAlignment="1" applyProtection="1">
      <alignment horizontal="left" vertical="center"/>
      <protection locked="0"/>
    </xf>
    <xf numFmtId="0" fontId="28" fillId="0" borderId="61" xfId="7" applyFont="1" applyBorder="1" applyAlignment="1" applyProtection="1">
      <alignment horizontal="left" vertical="center"/>
      <protection locked="0"/>
    </xf>
    <xf numFmtId="189" fontId="3" fillId="0" borderId="103" xfId="4" applyNumberFormat="1" applyFont="1" applyFill="1" applyBorder="1" applyAlignment="1" applyProtection="1">
      <alignment vertical="center"/>
      <protection locked="0"/>
    </xf>
    <xf numFmtId="189" fontId="3" fillId="0" borderId="18" xfId="4" applyNumberFormat="1" applyFont="1" applyFill="1" applyBorder="1" applyAlignment="1" applyProtection="1">
      <alignment vertical="center"/>
      <protection locked="0"/>
    </xf>
    <xf numFmtId="189" fontId="3" fillId="0" borderId="61" xfId="7" applyNumberFormat="1" applyBorder="1" applyProtection="1">
      <alignment vertical="center"/>
      <protection locked="0"/>
    </xf>
    <xf numFmtId="204" fontId="3" fillId="7" borderId="311" xfId="4" applyNumberFormat="1" applyFont="1" applyFill="1" applyBorder="1" applyAlignment="1">
      <alignment vertical="center"/>
    </xf>
    <xf numFmtId="204" fontId="3" fillId="7" borderId="312" xfId="4" applyNumberFormat="1" applyFont="1" applyFill="1" applyBorder="1" applyAlignment="1">
      <alignment vertical="center"/>
    </xf>
    <xf numFmtId="204" fontId="3" fillId="7" borderId="313" xfId="4" applyNumberFormat="1" applyFont="1" applyFill="1" applyBorder="1" applyAlignment="1">
      <alignment vertical="center"/>
    </xf>
    <xf numFmtId="189" fontId="3" fillId="0" borderId="213" xfId="4" applyNumberFormat="1" applyFont="1" applyFill="1" applyBorder="1" applyAlignment="1" applyProtection="1">
      <alignment vertical="center"/>
      <protection locked="0"/>
    </xf>
    <xf numFmtId="189" fontId="3" fillId="0" borderId="64" xfId="7" applyNumberFormat="1" applyBorder="1" applyProtection="1">
      <alignment vertical="center"/>
      <protection locked="0"/>
    </xf>
    <xf numFmtId="189" fontId="3" fillId="0" borderId="228" xfId="7" applyNumberFormat="1" applyBorder="1" applyProtection="1">
      <alignment vertical="center"/>
      <protection locked="0"/>
    </xf>
    <xf numFmtId="204" fontId="3" fillId="7" borderId="314" xfId="4" applyNumberFormat="1" applyFont="1" applyFill="1" applyBorder="1" applyAlignment="1">
      <alignment vertical="center"/>
    </xf>
    <xf numFmtId="204" fontId="3" fillId="7" borderId="315" xfId="4" applyNumberFormat="1" applyFont="1" applyFill="1" applyBorder="1" applyAlignment="1">
      <alignment vertical="center"/>
    </xf>
    <xf numFmtId="204" fontId="3" fillId="7" borderId="316" xfId="4" applyNumberFormat="1" applyFont="1" applyFill="1" applyBorder="1" applyAlignment="1">
      <alignment vertical="center"/>
    </xf>
    <xf numFmtId="0" fontId="28" fillId="0" borderId="118" xfId="7" applyFont="1" applyBorder="1" applyAlignment="1">
      <alignment horizontal="center" vertical="center" wrapText="1"/>
    </xf>
    <xf numFmtId="0" fontId="28" fillId="0" borderId="82" xfId="7" applyFont="1" applyBorder="1" applyAlignment="1">
      <alignment horizontal="center" vertical="center" wrapText="1"/>
    </xf>
    <xf numFmtId="0" fontId="28" fillId="0" borderId="70" xfId="7" applyFont="1" applyBorder="1" applyAlignment="1">
      <alignment horizontal="center" vertical="center" wrapText="1"/>
    </xf>
    <xf numFmtId="0" fontId="28" fillId="0" borderId="139" xfId="7" applyFont="1" applyBorder="1" applyAlignment="1">
      <alignment horizontal="center" vertical="center" wrapText="1"/>
    </xf>
    <xf numFmtId="0" fontId="28" fillId="0" borderId="139" xfId="7" applyFont="1" applyBorder="1" applyAlignment="1">
      <alignment horizontal="center" vertical="center"/>
    </xf>
    <xf numFmtId="0" fontId="29" fillId="0" borderId="118" xfId="7" applyFont="1" applyBorder="1" applyAlignment="1">
      <alignment horizontal="center" vertical="center" wrapText="1"/>
    </xf>
    <xf numFmtId="0" fontId="29" fillId="0" borderId="82" xfId="7" applyFont="1" applyBorder="1" applyAlignment="1">
      <alignment horizontal="center" vertical="center" wrapText="1"/>
    </xf>
    <xf numFmtId="0" fontId="29" fillId="0" borderId="70" xfId="7" applyFont="1" applyBorder="1" applyAlignment="1">
      <alignment horizontal="center" vertical="center" wrapText="1"/>
    </xf>
    <xf numFmtId="0" fontId="28" fillId="0" borderId="269" xfId="7" applyFont="1" applyBorder="1" applyAlignment="1" applyProtection="1">
      <alignment horizontal="left" vertical="center"/>
      <protection locked="0"/>
    </xf>
    <xf numFmtId="0" fontId="28" fillId="0" borderId="85" xfId="7" applyFont="1" applyBorder="1" applyAlignment="1" applyProtection="1">
      <alignment horizontal="left" vertical="center"/>
      <protection locked="0"/>
    </xf>
    <xf numFmtId="0" fontId="28" fillId="0" borderId="147" xfId="7" applyFont="1" applyBorder="1" applyAlignment="1" applyProtection="1">
      <alignment horizontal="left" vertical="center"/>
      <protection locked="0"/>
    </xf>
    <xf numFmtId="189" fontId="3" fillId="0" borderId="95" xfId="4" applyNumberFormat="1" applyFont="1" applyFill="1" applyBorder="1" applyAlignment="1" applyProtection="1">
      <alignment vertical="center"/>
      <protection locked="0"/>
    </xf>
    <xf numFmtId="189" fontId="3" fillId="0" borderId="85" xfId="4" applyNumberFormat="1" applyFont="1" applyFill="1" applyBorder="1" applyAlignment="1" applyProtection="1">
      <alignment vertical="center"/>
      <protection locked="0"/>
    </xf>
    <xf numFmtId="189" fontId="3" fillId="0" borderId="147" xfId="7" applyNumberFormat="1" applyBorder="1" applyProtection="1">
      <alignment vertical="center"/>
      <protection locked="0"/>
    </xf>
    <xf numFmtId="204" fontId="3" fillId="7" borderId="95" xfId="4" applyNumberFormat="1" applyFont="1" applyFill="1" applyBorder="1" applyAlignment="1">
      <alignment vertical="center"/>
    </xf>
    <xf numFmtId="204" fontId="3" fillId="7" borderId="85" xfId="4" applyNumberFormat="1" applyFont="1" applyFill="1" applyBorder="1" applyAlignment="1">
      <alignment vertical="center"/>
    </xf>
    <xf numFmtId="204" fontId="3" fillId="7" borderId="147" xfId="7" applyNumberFormat="1" applyFill="1" applyBorder="1">
      <alignment vertical="center"/>
    </xf>
    <xf numFmtId="0" fontId="28" fillId="0" borderId="27" xfId="7" applyFont="1" applyBorder="1" applyAlignment="1" applyProtection="1">
      <alignment horizontal="center" vertical="center" textRotation="255"/>
      <protection locked="0"/>
    </xf>
    <xf numFmtId="0" fontId="28" fillId="0" borderId="39" xfId="7" applyFont="1" applyBorder="1" applyAlignment="1" applyProtection="1">
      <alignment horizontal="center" vertical="center" textRotation="255"/>
      <protection locked="0"/>
    </xf>
    <xf numFmtId="0" fontId="28" fillId="0" borderId="93" xfId="7" applyFont="1" applyBorder="1" applyAlignment="1" applyProtection="1">
      <alignment horizontal="left" vertical="center"/>
      <protection locked="0"/>
    </xf>
    <xf numFmtId="0" fontId="28" fillId="0" borderId="91" xfId="7" applyFont="1" applyBorder="1" applyAlignment="1" applyProtection="1">
      <alignment horizontal="left" vertical="center"/>
      <protection locked="0"/>
    </xf>
    <xf numFmtId="0" fontId="28" fillId="0" borderId="94" xfId="7" applyFont="1" applyBorder="1" applyAlignment="1" applyProtection="1">
      <alignment horizontal="left" vertical="center"/>
      <protection locked="0"/>
    </xf>
    <xf numFmtId="189" fontId="3" fillId="0" borderId="90" xfId="4" applyNumberFormat="1" applyFont="1" applyFill="1" applyBorder="1" applyAlignment="1" applyProtection="1">
      <alignment vertical="center"/>
      <protection locked="0"/>
    </xf>
    <xf numFmtId="189" fontId="3" fillId="0" borderId="91" xfId="4" applyNumberFormat="1" applyFont="1" applyFill="1" applyBorder="1" applyAlignment="1" applyProtection="1">
      <alignment vertical="center"/>
      <protection locked="0"/>
    </xf>
    <xf numFmtId="189" fontId="3" fillId="0" borderId="94" xfId="7" applyNumberFormat="1" applyBorder="1" applyProtection="1">
      <alignment vertical="center"/>
      <protection locked="0"/>
    </xf>
    <xf numFmtId="204" fontId="3" fillId="7" borderId="90" xfId="4" applyNumberFormat="1" applyFont="1" applyFill="1" applyBorder="1" applyAlignment="1">
      <alignment vertical="center"/>
    </xf>
    <xf numFmtId="204" fontId="3" fillId="7" borderId="91" xfId="4" applyNumberFormat="1" applyFont="1" applyFill="1" applyBorder="1" applyAlignment="1">
      <alignment vertical="center"/>
    </xf>
    <xf numFmtId="204" fontId="3" fillId="7" borderId="94" xfId="4" applyNumberFormat="1" applyFont="1" applyFill="1" applyBorder="1" applyAlignment="1">
      <alignment vertical="center"/>
    </xf>
    <xf numFmtId="0" fontId="3" fillId="0" borderId="118" xfId="7" applyBorder="1" applyAlignment="1">
      <alignment horizontal="center" vertical="center"/>
    </xf>
    <xf numFmtId="0" fontId="3" fillId="0" borderId="82" xfId="7" applyBorder="1" applyAlignment="1">
      <alignment horizontal="center" vertical="center"/>
    </xf>
    <xf numFmtId="0" fontId="3" fillId="0" borderId="70" xfId="7" applyBorder="1" applyAlignment="1">
      <alignment horizontal="center" vertical="center"/>
    </xf>
    <xf numFmtId="189" fontId="3" fillId="7" borderId="118" xfId="3" applyNumberFormat="1" applyFont="1" applyFill="1" applyBorder="1" applyAlignment="1">
      <alignment vertical="center"/>
    </xf>
    <xf numFmtId="189" fontId="3" fillId="7" borderId="82" xfId="3" applyNumberFormat="1" applyFont="1" applyFill="1" applyBorder="1" applyAlignment="1">
      <alignment vertical="center"/>
    </xf>
    <xf numFmtId="189" fontId="3" fillId="7" borderId="70" xfId="3" applyNumberFormat="1" applyFont="1" applyFill="1" applyBorder="1" applyAlignment="1">
      <alignment vertical="center"/>
    </xf>
    <xf numFmtId="184" fontId="49" fillId="0" borderId="120" xfId="4" applyNumberFormat="1" applyFont="1" applyFill="1" applyBorder="1" applyAlignment="1">
      <alignment horizontal="center" vertical="center" shrinkToFit="1"/>
    </xf>
    <xf numFmtId="184" fontId="49" fillId="0" borderId="44" xfId="4" applyNumberFormat="1" applyFont="1" applyFill="1" applyBorder="1" applyAlignment="1">
      <alignment horizontal="center" vertical="center" shrinkToFit="1"/>
    </xf>
    <xf numFmtId="0" fontId="28" fillId="0" borderId="6" xfId="7" applyFont="1" applyBorder="1" applyAlignment="1" applyProtection="1">
      <alignment horizontal="left" vertical="center" wrapText="1"/>
      <protection locked="0"/>
    </xf>
    <xf numFmtId="0" fontId="28" fillId="0" borderId="37" xfId="7" applyFont="1" applyBorder="1" applyAlignment="1" applyProtection="1">
      <alignment horizontal="left" vertical="center" wrapText="1"/>
      <protection locked="0"/>
    </xf>
    <xf numFmtId="0" fontId="28" fillId="0" borderId="89" xfId="7" applyFont="1" applyBorder="1" applyAlignment="1" applyProtection="1">
      <alignment horizontal="left" vertical="center" wrapText="1"/>
      <protection locked="0"/>
    </xf>
    <xf numFmtId="189" fontId="3" fillId="7" borderId="88" xfId="3" applyNumberFormat="1" applyFont="1" applyFill="1" applyBorder="1" applyAlignment="1">
      <alignment vertical="center"/>
    </xf>
    <xf numFmtId="189" fontId="3" fillId="7" borderId="37" xfId="3" applyNumberFormat="1" applyFont="1" applyFill="1" applyBorder="1" applyAlignment="1">
      <alignment vertical="center"/>
    </xf>
    <xf numFmtId="189" fontId="3" fillId="7" borderId="89" xfId="3" applyNumberFormat="1" applyFont="1" applyFill="1" applyBorder="1" applyAlignment="1">
      <alignment vertical="center"/>
    </xf>
    <xf numFmtId="204" fontId="3" fillId="7" borderId="84" xfId="4" applyNumberFormat="1" applyFont="1" applyFill="1" applyBorder="1" applyAlignment="1">
      <alignment vertical="center"/>
    </xf>
    <xf numFmtId="204" fontId="3" fillId="7" borderId="33" xfId="7" applyNumberFormat="1" applyFill="1" applyBorder="1">
      <alignment vertical="center"/>
    </xf>
    <xf numFmtId="204" fontId="3" fillId="7" borderId="48" xfId="7" applyNumberFormat="1" applyFill="1" applyBorder="1">
      <alignment vertical="center"/>
    </xf>
    <xf numFmtId="0" fontId="28" fillId="0" borderId="28" xfId="7" applyFont="1" applyBorder="1" applyAlignment="1" applyProtection="1">
      <alignment horizontal="left" vertical="center"/>
      <protection locked="0"/>
    </xf>
    <xf numFmtId="0" fontId="28" fillId="0" borderId="37" xfId="7" applyFont="1" applyBorder="1" applyAlignment="1" applyProtection="1">
      <alignment horizontal="left" vertical="center"/>
      <protection locked="0"/>
    </xf>
    <xf numFmtId="0" fontId="28" fillId="0" borderId="89" xfId="7" applyFont="1" applyBorder="1" applyAlignment="1" applyProtection="1">
      <alignment horizontal="left" vertical="center"/>
      <protection locked="0"/>
    </xf>
    <xf numFmtId="189" fontId="3" fillId="0" borderId="84" xfId="4" applyNumberFormat="1" applyFont="1" applyFill="1" applyBorder="1" applyAlignment="1" applyProtection="1">
      <alignment vertical="center"/>
      <protection locked="0"/>
    </xf>
    <xf numFmtId="189" fontId="3" fillId="0" borderId="33" xfId="7" applyNumberFormat="1" applyBorder="1" applyProtection="1">
      <alignment vertical="center"/>
      <protection locked="0"/>
    </xf>
    <xf numFmtId="189" fontId="3" fillId="0" borderId="48" xfId="7" applyNumberFormat="1" applyBorder="1" applyProtection="1">
      <alignment vertical="center"/>
      <protection locked="0"/>
    </xf>
    <xf numFmtId="204" fontId="3" fillId="7" borderId="103" xfId="4" applyNumberFormat="1" applyFont="1" applyFill="1" applyBorder="1" applyAlignment="1">
      <alignment vertical="center"/>
    </xf>
    <xf numFmtId="204" fontId="3" fillId="7" borderId="18" xfId="4" applyNumberFormat="1" applyFont="1" applyFill="1" applyBorder="1" applyAlignment="1">
      <alignment vertical="center"/>
    </xf>
    <xf numFmtId="204" fontId="3" fillId="7" borderId="61" xfId="4" applyNumberFormat="1" applyFont="1" applyFill="1" applyBorder="1" applyAlignment="1">
      <alignment vertical="center"/>
    </xf>
    <xf numFmtId="0" fontId="28" fillId="0" borderId="28" xfId="7" applyFont="1" applyBorder="1" applyAlignment="1" applyProtection="1">
      <alignment horizontal="left" vertical="center" shrinkToFit="1"/>
      <protection locked="0"/>
    </xf>
    <xf numFmtId="0" fontId="28" fillId="0" borderId="37" xfId="7" applyFont="1" applyBorder="1" applyAlignment="1" applyProtection="1">
      <alignment horizontal="left" vertical="center" shrinkToFit="1"/>
      <protection locked="0"/>
    </xf>
    <xf numFmtId="0" fontId="28" fillId="0" borderId="89" xfId="7" applyFont="1" applyBorder="1" applyAlignment="1" applyProtection="1">
      <alignment horizontal="left" vertical="center" shrinkToFit="1"/>
      <protection locked="0"/>
    </xf>
    <xf numFmtId="0" fontId="3" fillId="0" borderId="0" xfId="7" applyBorder="1" applyAlignment="1" applyProtection="1">
      <alignment horizontal="center" vertical="center"/>
      <protection locked="0"/>
    </xf>
    <xf numFmtId="0" fontId="3" fillId="0" borderId="0" xfId="7" applyBorder="1" applyProtection="1">
      <alignment vertical="center"/>
      <protection locked="0"/>
    </xf>
    <xf numFmtId="0" fontId="28" fillId="0" borderId="120" xfId="7" applyFont="1" applyBorder="1" applyAlignment="1">
      <alignment horizontal="center" vertical="center" wrapText="1"/>
    </xf>
    <xf numFmtId="0" fontId="28" fillId="0" borderId="44" xfId="7" applyFont="1" applyBorder="1" applyAlignment="1">
      <alignment horizontal="center" vertical="center" wrapText="1"/>
    </xf>
    <xf numFmtId="0" fontId="28" fillId="0" borderId="102" xfId="7" applyFont="1" applyBorder="1" applyAlignment="1">
      <alignment horizontal="center" vertical="center" wrapText="1"/>
    </xf>
    <xf numFmtId="0" fontId="28" fillId="0" borderId="106" xfId="7" applyFont="1" applyBorder="1" applyAlignment="1">
      <alignment horizontal="center" vertical="center" wrapText="1"/>
    </xf>
    <xf numFmtId="0" fontId="28" fillId="0" borderId="50" xfId="7" applyFont="1" applyBorder="1" applyAlignment="1">
      <alignment horizontal="center" vertical="center" wrapText="1"/>
    </xf>
    <xf numFmtId="0" fontId="28" fillId="0" borderId="52" xfId="7" applyFont="1" applyBorder="1" applyAlignment="1">
      <alignment horizontal="center" vertical="center" wrapText="1"/>
    </xf>
    <xf numFmtId="0" fontId="50" fillId="0" borderId="120" xfId="7" applyFont="1" applyBorder="1" applyAlignment="1">
      <alignment horizontal="center" vertical="center" wrapText="1"/>
    </xf>
    <xf numFmtId="0" fontId="50" fillId="0" borderId="44" xfId="7" applyFont="1" applyBorder="1" applyAlignment="1">
      <alignment horizontal="center" vertical="center" wrapText="1"/>
    </xf>
    <xf numFmtId="0" fontId="50" fillId="0" borderId="102" xfId="7" applyFont="1" applyBorder="1" applyAlignment="1">
      <alignment horizontal="center" vertical="center" wrapText="1"/>
    </xf>
    <xf numFmtId="0" fontId="50" fillId="0" borderId="106" xfId="7" applyFont="1" applyBorder="1" applyAlignment="1">
      <alignment horizontal="center" vertical="center" wrapText="1"/>
    </xf>
    <xf numFmtId="0" fontId="50" fillId="0" borderId="50" xfId="7" applyFont="1" applyBorder="1" applyAlignment="1">
      <alignment horizontal="center" vertical="center" wrapText="1"/>
    </xf>
    <xf numFmtId="0" fontId="50" fillId="0" borderId="52" xfId="7" applyFont="1" applyBorder="1" applyAlignment="1">
      <alignment horizontal="center" vertical="center" wrapText="1"/>
    </xf>
    <xf numFmtId="0" fontId="28" fillId="0" borderId="0" xfId="7" applyFont="1">
      <alignment vertical="center"/>
    </xf>
    <xf numFmtId="0" fontId="28" fillId="0" borderId="0" xfId="7" applyFont="1" applyAlignment="1">
      <alignment horizontal="right" vertical="top" wrapText="1"/>
    </xf>
    <xf numFmtId="185" fontId="28" fillId="0" borderId="209" xfId="4" applyNumberFormat="1" applyFont="1" applyFill="1" applyBorder="1" applyAlignment="1">
      <alignment vertical="center"/>
    </xf>
    <xf numFmtId="185" fontId="28" fillId="0" borderId="110" xfId="4" applyNumberFormat="1" applyFont="1" applyFill="1" applyBorder="1" applyAlignment="1">
      <alignment vertical="center"/>
    </xf>
    <xf numFmtId="185" fontId="28" fillId="0" borderId="111" xfId="4" applyNumberFormat="1" applyFont="1" applyFill="1" applyBorder="1" applyAlignment="1">
      <alignment vertical="center"/>
    </xf>
    <xf numFmtId="185" fontId="28" fillId="0" borderId="214" xfId="4" applyNumberFormat="1" applyFont="1" applyFill="1" applyBorder="1" applyAlignment="1">
      <alignment vertical="center"/>
    </xf>
    <xf numFmtId="185" fontId="28" fillId="0" borderId="223" xfId="4" applyNumberFormat="1" applyFont="1" applyFill="1" applyBorder="1" applyAlignment="1">
      <alignment vertical="center"/>
    </xf>
    <xf numFmtId="185" fontId="28" fillId="0" borderId="104" xfId="4" applyNumberFormat="1" applyFont="1" applyFill="1" applyBorder="1" applyAlignment="1">
      <alignment vertical="center"/>
    </xf>
    <xf numFmtId="185" fontId="51" fillId="0" borderId="88" xfId="4" applyNumberFormat="1" applyFont="1" applyFill="1" applyBorder="1" applyAlignment="1">
      <alignment vertical="center"/>
    </xf>
    <xf numFmtId="185" fontId="51" fillId="0" borderId="37" xfId="4" applyNumberFormat="1" applyFont="1" applyFill="1" applyBorder="1" applyAlignment="1">
      <alignment vertical="center"/>
    </xf>
    <xf numFmtId="185" fontId="51" fillId="0" borderId="89" xfId="4" applyNumberFormat="1" applyFont="1" applyFill="1" applyBorder="1" applyAlignment="1">
      <alignment vertical="center"/>
    </xf>
    <xf numFmtId="185" fontId="51" fillId="0" borderId="214" xfId="4" applyNumberFormat="1" applyFont="1" applyFill="1" applyBorder="1" applyAlignment="1">
      <alignment vertical="center"/>
    </xf>
    <xf numFmtId="185" fontId="51" fillId="0" borderId="223" xfId="4" applyNumberFormat="1" applyFont="1" applyFill="1" applyBorder="1" applyAlignment="1">
      <alignment vertical="center"/>
    </xf>
    <xf numFmtId="185" fontId="51" fillId="0" borderId="104" xfId="4" applyNumberFormat="1" applyFont="1" applyFill="1" applyBorder="1" applyAlignment="1">
      <alignment vertical="center"/>
    </xf>
    <xf numFmtId="0" fontId="28" fillId="0" borderId="293" xfId="7" applyFont="1" applyBorder="1" applyAlignment="1">
      <alignment horizontal="center" vertical="center" wrapText="1"/>
    </xf>
    <xf numFmtId="0" fontId="28" fillId="0" borderId="39" xfId="7" applyFont="1" applyBorder="1" applyAlignment="1">
      <alignment horizontal="center" vertical="center" wrapText="1"/>
    </xf>
    <xf numFmtId="0" fontId="28" fillId="0" borderId="38" xfId="7" applyFont="1" applyBorder="1" applyAlignment="1">
      <alignment horizontal="center" vertical="center" wrapText="1"/>
    </xf>
    <xf numFmtId="185" fontId="51" fillId="0" borderId="204" xfId="4" applyNumberFormat="1" applyFont="1" applyFill="1" applyBorder="1" applyAlignment="1">
      <alignment vertical="center"/>
    </xf>
    <xf numFmtId="185" fontId="51" fillId="0" borderId="226" xfId="4" applyNumberFormat="1" applyFont="1" applyFill="1" applyBorder="1" applyAlignment="1">
      <alignment vertical="center"/>
    </xf>
    <xf numFmtId="185" fontId="51" fillId="0" borderId="227" xfId="4" applyNumberFormat="1" applyFont="1" applyFill="1" applyBorder="1" applyAlignment="1">
      <alignment vertical="center"/>
    </xf>
    <xf numFmtId="185" fontId="51" fillId="0" borderId="227" xfId="7" applyNumberFormat="1" applyFont="1" applyBorder="1">
      <alignment vertical="center"/>
    </xf>
    <xf numFmtId="185" fontId="51" fillId="0" borderId="209" xfId="4" applyNumberFormat="1" applyFont="1" applyFill="1" applyBorder="1" applyAlignment="1">
      <alignment vertical="center"/>
    </xf>
    <xf numFmtId="185" fontId="51" fillId="0" borderId="110" xfId="4" applyNumberFormat="1" applyFont="1" applyFill="1" applyBorder="1" applyAlignment="1">
      <alignment vertical="center"/>
    </xf>
    <xf numFmtId="185" fontId="51" fillId="0" borderId="111" xfId="4" applyNumberFormat="1" applyFont="1" applyFill="1" applyBorder="1" applyAlignment="1">
      <alignment vertical="center"/>
    </xf>
    <xf numFmtId="185" fontId="51" fillId="0" borderId="230" xfId="4" applyNumberFormat="1" applyFont="1" applyFill="1" applyBorder="1" applyAlignment="1">
      <alignment vertical="center"/>
    </xf>
    <xf numFmtId="185" fontId="51" fillId="0" borderId="113" xfId="4" applyNumberFormat="1" applyFont="1" applyFill="1" applyBorder="1" applyAlignment="1">
      <alignment vertical="center"/>
    </xf>
    <xf numFmtId="185" fontId="51" fillId="0" borderId="75" xfId="4" applyNumberFormat="1" applyFont="1" applyFill="1" applyBorder="1" applyAlignment="1">
      <alignment vertical="center"/>
    </xf>
    <xf numFmtId="185" fontId="51" fillId="0" borderId="111" xfId="7" applyNumberFormat="1" applyFont="1" applyBorder="1">
      <alignment vertical="center"/>
    </xf>
    <xf numFmtId="0" fontId="119" fillId="0" borderId="0" xfId="7" applyFont="1" applyAlignment="1">
      <alignment horizontal="right" vertical="center"/>
    </xf>
    <xf numFmtId="38" fontId="29" fillId="0" borderId="118" xfId="4" applyFont="1" applyFill="1" applyBorder="1" applyAlignment="1">
      <alignment vertical="center"/>
    </xf>
    <xf numFmtId="38" fontId="29" fillId="0" borderId="82" xfId="4" applyFont="1" applyFill="1" applyBorder="1" applyAlignment="1">
      <alignment vertical="center"/>
    </xf>
    <xf numFmtId="38" fontId="29" fillId="0" borderId="70" xfId="4" applyFont="1" applyFill="1" applyBorder="1" applyAlignment="1">
      <alignment vertical="center"/>
    </xf>
    <xf numFmtId="185" fontId="35" fillId="0" borderId="118" xfId="4" applyNumberFormat="1" applyFont="1" applyFill="1" applyBorder="1" applyAlignment="1">
      <alignment horizontal="right" vertical="center"/>
    </xf>
    <xf numFmtId="185" fontId="35" fillId="0" borderId="82" xfId="4" applyNumberFormat="1" applyFont="1" applyFill="1" applyBorder="1" applyAlignment="1">
      <alignment horizontal="right" vertical="center"/>
    </xf>
    <xf numFmtId="185" fontId="35" fillId="0" borderId="70" xfId="4" applyNumberFormat="1" applyFont="1" applyFill="1" applyBorder="1" applyAlignment="1">
      <alignment horizontal="right" vertical="center"/>
    </xf>
    <xf numFmtId="185" fontId="28" fillId="0" borderId="317" xfId="4" applyNumberFormat="1" applyFont="1" applyFill="1" applyBorder="1" applyAlignment="1">
      <alignment vertical="center"/>
    </xf>
    <xf numFmtId="185" fontId="28" fillId="0" borderId="116" xfId="4" applyNumberFormat="1" applyFont="1" applyFill="1" applyBorder="1" applyAlignment="1">
      <alignment vertical="center"/>
    </xf>
    <xf numFmtId="185" fontId="28" fillId="0" borderId="117" xfId="4" applyNumberFormat="1" applyFont="1" applyFill="1" applyBorder="1" applyAlignment="1">
      <alignment vertical="center"/>
    </xf>
    <xf numFmtId="0" fontId="28" fillId="0" borderId="17" xfId="7" applyFont="1" applyBorder="1" applyAlignment="1">
      <alignment horizontal="center" vertical="center"/>
    </xf>
    <xf numFmtId="0" fontId="28" fillId="0" borderId="6" xfId="7" applyFont="1" applyBorder="1" applyAlignment="1">
      <alignment horizontal="center" vertical="center"/>
    </xf>
    <xf numFmtId="0" fontId="28" fillId="0" borderId="49" xfId="7" applyFont="1" applyBorder="1" applyAlignment="1">
      <alignment horizontal="center" vertical="center"/>
    </xf>
    <xf numFmtId="0" fontId="28" fillId="0" borderId="27" xfId="7" applyFont="1" applyBorder="1" applyAlignment="1">
      <alignment horizontal="center" vertical="center" wrapText="1"/>
    </xf>
    <xf numFmtId="0" fontId="28" fillId="0" borderId="39" xfId="7" applyFont="1" applyBorder="1" applyAlignment="1">
      <alignment horizontal="center" vertical="center"/>
    </xf>
    <xf numFmtId="0" fontId="27" fillId="0" borderId="50" xfId="7" applyFont="1" applyBorder="1" applyAlignment="1" applyProtection="1">
      <alignment horizontal="center" vertical="center"/>
      <protection locked="0"/>
    </xf>
    <xf numFmtId="0" fontId="28" fillId="0" borderId="118" xfId="7" applyFont="1" applyBorder="1" applyAlignment="1" applyProtection="1">
      <alignment horizontal="center" vertical="center"/>
      <protection locked="0"/>
    </xf>
    <xf numFmtId="0" fontId="28" fillId="0" borderId="70" xfId="7" applyFont="1" applyBorder="1" applyAlignment="1" applyProtection="1">
      <alignment horizontal="center" vertical="center"/>
      <protection locked="0"/>
    </xf>
    <xf numFmtId="0" fontId="28" fillId="0" borderId="118" xfId="7" applyFont="1" applyBorder="1" applyAlignment="1" applyProtection="1">
      <alignment horizontal="left" vertical="center" wrapText="1"/>
      <protection locked="0"/>
    </xf>
    <xf numFmtId="0" fontId="28" fillId="0" borderId="82" xfId="7" applyFont="1" applyBorder="1" applyAlignment="1" applyProtection="1">
      <alignment horizontal="left" vertical="center" wrapText="1"/>
      <protection locked="0"/>
    </xf>
    <xf numFmtId="0" fontId="28" fillId="0" borderId="70" xfId="7" applyFont="1" applyBorder="1" applyAlignment="1" applyProtection="1">
      <alignment horizontal="left" vertical="center" wrapText="1"/>
      <protection locked="0"/>
    </xf>
    <xf numFmtId="0" fontId="3" fillId="0" borderId="118" xfId="7" applyBorder="1" applyAlignment="1" applyProtection="1">
      <alignment horizontal="center" vertical="center" shrinkToFit="1"/>
      <protection locked="0"/>
    </xf>
    <xf numFmtId="0" fontId="3" fillId="0" borderId="82" xfId="7" applyBorder="1" applyAlignment="1" applyProtection="1">
      <alignment horizontal="center" vertical="center" shrinkToFit="1"/>
      <protection locked="0"/>
    </xf>
    <xf numFmtId="0" fontId="3" fillId="0" borderId="70" xfId="7" applyBorder="1" applyAlignment="1" applyProtection="1">
      <alignment horizontal="center" vertical="center" shrinkToFit="1"/>
      <protection locked="0"/>
    </xf>
    <xf numFmtId="0" fontId="3" fillId="11" borderId="50" xfId="7" applyFill="1" applyBorder="1" applyAlignment="1" applyProtection="1">
      <alignment vertical="center" shrinkToFit="1"/>
      <protection locked="0"/>
    </xf>
    <xf numFmtId="0" fontId="28" fillId="0" borderId="82" xfId="7" applyFont="1" applyBorder="1" applyAlignment="1" applyProtection="1">
      <alignment horizontal="center" vertical="center"/>
      <protection locked="0"/>
    </xf>
    <xf numFmtId="0" fontId="28" fillId="0" borderId="118" xfId="7" applyFont="1" applyBorder="1" applyAlignment="1" applyProtection="1">
      <alignment horizontal="center" vertical="center" wrapText="1"/>
      <protection locked="0"/>
    </xf>
    <xf numFmtId="0" fontId="28" fillId="0" borderId="268" xfId="7" applyFont="1" applyBorder="1" applyAlignment="1" applyProtection="1">
      <alignment horizontal="center" vertical="center" wrapText="1"/>
      <protection locked="0"/>
    </xf>
    <xf numFmtId="0" fontId="28" fillId="0" borderId="83" xfId="7" applyFont="1" applyBorder="1" applyAlignment="1" applyProtection="1">
      <alignment horizontal="center" vertical="center" wrapText="1"/>
      <protection locked="0"/>
    </xf>
    <xf numFmtId="0" fontId="28" fillId="0" borderId="82" xfId="7" applyFont="1" applyBorder="1" applyAlignment="1" applyProtection="1">
      <alignment horizontal="center" vertical="center" wrapText="1"/>
      <protection locked="0"/>
    </xf>
    <xf numFmtId="0" fontId="28" fillId="0" borderId="70" xfId="7" applyFont="1" applyBorder="1" applyAlignment="1" applyProtection="1">
      <alignment horizontal="center" vertical="center" wrapText="1"/>
      <protection locked="0"/>
    </xf>
    <xf numFmtId="189" fontId="28" fillId="7" borderId="95" xfId="4" applyNumberFormat="1" applyFont="1" applyFill="1" applyBorder="1" applyAlignment="1" applyProtection="1">
      <alignment vertical="center"/>
      <protection hidden="1"/>
    </xf>
    <xf numFmtId="189" fontId="28" fillId="7" borderId="85" xfId="4" applyNumberFormat="1" applyFont="1" applyFill="1" applyBorder="1" applyAlignment="1" applyProtection="1">
      <alignment vertical="center"/>
      <protection hidden="1"/>
    </xf>
    <xf numFmtId="189" fontId="28" fillId="7" borderId="88" xfId="4" applyNumberFormat="1" applyFont="1" applyFill="1" applyBorder="1" applyAlignment="1" applyProtection="1">
      <alignment vertical="center"/>
      <protection hidden="1"/>
    </xf>
    <xf numFmtId="189" fontId="28" fillId="7" borderId="37" xfId="4" applyNumberFormat="1" applyFont="1" applyFill="1" applyBorder="1" applyAlignment="1" applyProtection="1">
      <alignment vertical="center"/>
      <protection hidden="1"/>
    </xf>
    <xf numFmtId="189" fontId="28" fillId="7" borderId="90" xfId="4" applyNumberFormat="1" applyFont="1" applyFill="1" applyBorder="1" applyAlignment="1" applyProtection="1">
      <alignment vertical="center"/>
      <protection hidden="1"/>
    </xf>
    <xf numFmtId="189" fontId="28" fillId="7" borderId="91" xfId="4" applyNumberFormat="1" applyFont="1" applyFill="1" applyBorder="1" applyAlignment="1" applyProtection="1">
      <alignment vertical="center"/>
      <protection hidden="1"/>
    </xf>
    <xf numFmtId="0" fontId="28" fillId="15" borderId="118" xfId="7" applyFont="1" applyFill="1" applyBorder="1" applyAlignment="1" applyProtection="1">
      <alignment horizontal="center" vertical="center"/>
      <protection locked="0"/>
    </xf>
    <xf numFmtId="0" fontId="28" fillId="15" borderId="82" xfId="7" applyFont="1" applyFill="1" applyBorder="1" applyAlignment="1" applyProtection="1">
      <alignment horizontal="center" vertical="center"/>
      <protection locked="0"/>
    </xf>
    <xf numFmtId="189" fontId="28" fillId="7" borderId="118" xfId="7" applyNumberFormat="1" applyFont="1" applyFill="1" applyBorder="1" applyProtection="1">
      <alignment vertical="center"/>
      <protection hidden="1"/>
    </xf>
    <xf numFmtId="189" fontId="28" fillId="7" borderId="82" xfId="7" applyNumberFormat="1" applyFont="1" applyFill="1" applyBorder="1" applyProtection="1">
      <alignment vertical="center"/>
      <protection hidden="1"/>
    </xf>
    <xf numFmtId="0" fontId="29" fillId="0" borderId="44" xfId="7" applyFont="1" applyBorder="1" applyProtection="1">
      <alignment vertical="center"/>
      <protection locked="0"/>
    </xf>
    <xf numFmtId="0" fontId="29" fillId="0" borderId="0" xfId="7" applyFont="1" applyBorder="1" applyAlignment="1" applyProtection="1">
      <alignment vertical="center" wrapText="1"/>
      <protection locked="0"/>
    </xf>
    <xf numFmtId="0" fontId="28" fillId="0" borderId="120" xfId="7" applyFont="1" applyBorder="1" applyAlignment="1" applyProtection="1">
      <alignment horizontal="center" vertical="center"/>
      <protection locked="0"/>
    </xf>
    <xf numFmtId="0" fontId="28" fillId="0" borderId="121" xfId="7" applyFont="1" applyBorder="1" applyAlignment="1" applyProtection="1">
      <alignment horizontal="center" vertical="center"/>
      <protection locked="0"/>
    </xf>
    <xf numFmtId="0" fontId="28" fillId="0" borderId="85" xfId="7" applyFont="1" applyBorder="1" applyAlignment="1" applyProtection="1">
      <alignment horizontal="center" vertical="center"/>
      <protection locked="0"/>
    </xf>
    <xf numFmtId="0" fontId="28" fillId="0" borderId="41" xfId="7" applyFont="1" applyBorder="1" applyAlignment="1" applyProtection="1">
      <alignment horizontal="center" vertical="center"/>
      <protection locked="0"/>
    </xf>
    <xf numFmtId="0" fontId="28" fillId="0" borderId="95" xfId="7" applyFont="1" applyBorder="1" applyAlignment="1" applyProtection="1">
      <alignment vertical="center" shrinkToFit="1"/>
      <protection locked="0"/>
    </xf>
    <xf numFmtId="0" fontId="28" fillId="0" borderId="85" xfId="7" applyFont="1" applyBorder="1" applyAlignment="1" applyProtection="1">
      <alignment vertical="center" shrinkToFit="1"/>
      <protection locked="0"/>
    </xf>
    <xf numFmtId="0" fontId="28" fillId="0" borderId="147" xfId="7" applyFont="1" applyBorder="1" applyAlignment="1" applyProtection="1">
      <alignment vertical="center" shrinkToFit="1"/>
      <protection locked="0"/>
    </xf>
    <xf numFmtId="0" fontId="28" fillId="0" borderId="88" xfId="7" applyFont="1" applyBorder="1" applyAlignment="1" applyProtection="1">
      <alignment vertical="center" shrinkToFit="1"/>
      <protection locked="0"/>
    </xf>
    <xf numFmtId="0" fontId="28" fillId="0" borderId="37" xfId="7" applyFont="1" applyBorder="1" applyAlignment="1" applyProtection="1">
      <alignment vertical="center" shrinkToFit="1"/>
      <protection locked="0"/>
    </xf>
    <xf numFmtId="0" fontId="28" fillId="0" borderId="89" xfId="7" applyFont="1" applyBorder="1" applyAlignment="1" applyProtection="1">
      <alignment vertical="center" shrinkToFit="1"/>
      <protection locked="0"/>
    </xf>
    <xf numFmtId="0" fontId="28" fillId="0" borderId="15" xfId="7" applyFont="1" applyBorder="1" applyAlignment="1" applyProtection="1">
      <alignment horizontal="left" vertical="center"/>
      <protection locked="0"/>
    </xf>
    <xf numFmtId="0" fontId="28" fillId="0" borderId="33" xfId="7" applyFont="1" applyBorder="1" applyAlignment="1" applyProtection="1">
      <alignment horizontal="left" vertical="center"/>
      <protection locked="0"/>
    </xf>
    <xf numFmtId="0" fontId="28" fillId="0" borderId="16" xfId="7" applyFont="1" applyBorder="1" applyAlignment="1" applyProtection="1">
      <alignment horizontal="left" vertical="center"/>
      <protection locked="0"/>
    </xf>
    <xf numFmtId="0" fontId="28" fillId="0" borderId="29" xfId="7" applyFont="1" applyBorder="1" applyAlignment="1" applyProtection="1">
      <alignment horizontal="left" vertical="center"/>
      <protection locked="0"/>
    </xf>
    <xf numFmtId="0" fontId="28" fillId="0" borderId="92" xfId="7" applyFont="1" applyBorder="1" applyAlignment="1" applyProtection="1">
      <alignment horizontal="left" vertical="center"/>
      <protection locked="0"/>
    </xf>
    <xf numFmtId="0" fontId="28" fillId="0" borderId="103" xfId="7" applyFont="1" applyBorder="1" applyAlignment="1" applyProtection="1">
      <alignment vertical="center" wrapText="1"/>
      <protection locked="0"/>
    </xf>
    <xf numFmtId="0" fontId="28" fillId="0" borderId="19" xfId="7" applyFont="1" applyBorder="1" applyAlignment="1" applyProtection="1">
      <alignment vertical="center" wrapText="1"/>
      <protection locked="0"/>
    </xf>
    <xf numFmtId="0" fontId="28" fillId="0" borderId="86" xfId="7" applyFont="1" applyBorder="1" applyAlignment="1" applyProtection="1">
      <alignment vertical="center" wrapText="1"/>
      <protection locked="0"/>
    </xf>
    <xf numFmtId="0" fontId="28" fillId="0" borderId="7" xfId="7" applyFont="1" applyBorder="1" applyAlignment="1" applyProtection="1">
      <alignment vertical="center" wrapText="1"/>
      <protection locked="0"/>
    </xf>
    <xf numFmtId="0" fontId="28" fillId="0" borderId="106" xfId="7" applyFont="1" applyBorder="1" applyAlignment="1" applyProtection="1">
      <alignment vertical="center" wrapText="1"/>
      <protection locked="0"/>
    </xf>
    <xf numFmtId="0" fontId="28" fillId="0" borderId="51" xfId="7" applyFont="1" applyBorder="1" applyAlignment="1" applyProtection="1">
      <alignment vertical="center" wrapText="1"/>
      <protection locked="0"/>
    </xf>
    <xf numFmtId="0" fontId="28" fillId="0" borderId="90" xfId="7" applyFont="1" applyBorder="1" applyAlignment="1" applyProtection="1">
      <alignment vertical="center" shrinkToFit="1"/>
      <protection locked="0"/>
    </xf>
    <xf numFmtId="0" fontId="28" fillId="0" borderId="91" xfId="7" applyFont="1" applyBorder="1" applyAlignment="1" applyProtection="1">
      <alignment vertical="center" shrinkToFit="1"/>
      <protection locked="0"/>
    </xf>
    <xf numFmtId="0" fontId="28" fillId="0" borderId="94" xfId="7" applyFont="1" applyBorder="1" applyAlignment="1" applyProtection="1">
      <alignment vertical="center" shrinkToFit="1"/>
      <protection locked="0"/>
    </xf>
    <xf numFmtId="0" fontId="28" fillId="0" borderId="269" xfId="7" applyFont="1" applyBorder="1" applyAlignment="1" applyProtection="1">
      <alignment horizontal="center" vertical="center" wrapText="1"/>
      <protection locked="0"/>
    </xf>
    <xf numFmtId="0" fontId="28" fillId="0" borderId="121" xfId="7" applyFont="1" applyBorder="1" applyAlignment="1" applyProtection="1">
      <alignment horizontal="center" vertical="center" wrapText="1"/>
      <protection locked="0"/>
    </xf>
    <xf numFmtId="0" fontId="28" fillId="0" borderId="6" xfId="7" applyFont="1" applyBorder="1" applyAlignment="1" applyProtection="1">
      <alignment horizontal="center" vertical="center" wrapText="1"/>
      <protection locked="0"/>
    </xf>
    <xf numFmtId="0" fontId="28" fillId="0" borderId="7" xfId="7" applyFont="1" applyBorder="1" applyAlignment="1" applyProtection="1">
      <alignment horizontal="center" vertical="center" wrapText="1"/>
      <protection locked="0"/>
    </xf>
    <xf numFmtId="0" fontId="28" fillId="0" borderId="15" xfId="7" applyFont="1" applyBorder="1" applyAlignment="1" applyProtection="1">
      <alignment horizontal="center" vertical="center" wrapText="1"/>
      <protection locked="0"/>
    </xf>
    <xf numFmtId="0" fontId="28" fillId="0" borderId="16" xfId="7" applyFont="1" applyBorder="1" applyAlignment="1" applyProtection="1">
      <alignment horizontal="center" vertical="center" wrapText="1"/>
      <protection locked="0"/>
    </xf>
    <xf numFmtId="0" fontId="28" fillId="0" borderId="204" xfId="7" applyFont="1" applyBorder="1" applyAlignment="1" applyProtection="1">
      <alignment vertical="center" shrinkToFit="1"/>
      <protection locked="0"/>
    </xf>
    <xf numFmtId="0" fontId="28" fillId="0" borderId="226" xfId="7" applyFont="1" applyBorder="1" applyAlignment="1" applyProtection="1">
      <alignment vertical="center" shrinkToFit="1"/>
      <protection locked="0"/>
    </xf>
    <xf numFmtId="0" fontId="28" fillId="0" borderId="227" xfId="7" applyFont="1" applyBorder="1" applyAlignment="1" applyProtection="1">
      <alignment vertical="center" shrinkToFit="1"/>
      <protection locked="0"/>
    </xf>
    <xf numFmtId="0" fontId="28" fillId="0" borderId="209" xfId="7" applyFont="1" applyBorder="1" applyAlignment="1" applyProtection="1">
      <alignment vertical="center" shrinkToFit="1"/>
      <protection locked="0"/>
    </xf>
    <xf numFmtId="0" fontId="28" fillId="0" borderId="110" xfId="7" applyFont="1" applyBorder="1" applyAlignment="1" applyProtection="1">
      <alignment vertical="center" shrinkToFit="1"/>
      <protection locked="0"/>
    </xf>
    <xf numFmtId="0" fontId="28" fillId="0" borderId="111" xfId="7" applyFont="1" applyBorder="1" applyAlignment="1" applyProtection="1">
      <alignment vertical="center" shrinkToFit="1"/>
      <protection locked="0"/>
    </xf>
    <xf numFmtId="0" fontId="28" fillId="0" borderId="213" xfId="7" applyFont="1" applyBorder="1" applyAlignment="1" applyProtection="1">
      <alignment vertical="center" shrinkToFit="1"/>
      <protection locked="0"/>
    </xf>
    <xf numFmtId="0" fontId="28" fillId="0" borderId="64" xfId="7" applyFont="1" applyBorder="1" applyAlignment="1" applyProtection="1">
      <alignment vertical="center" shrinkToFit="1"/>
      <protection locked="0"/>
    </xf>
    <xf numFmtId="0" fontId="28" fillId="0" borderId="228" xfId="7" applyFont="1" applyBorder="1" applyAlignment="1" applyProtection="1">
      <alignment vertical="center" shrinkToFit="1"/>
      <protection locked="0"/>
    </xf>
    <xf numFmtId="0" fontId="28" fillId="0" borderId="120" xfId="7" applyFont="1" applyBorder="1" applyAlignment="1" applyProtection="1">
      <alignment horizontal="center" vertical="center" wrapText="1"/>
      <protection locked="0"/>
    </xf>
    <xf numFmtId="0" fontId="28" fillId="0" borderId="44" xfId="7" applyFont="1" applyBorder="1" applyAlignment="1" applyProtection="1">
      <alignment horizontal="center" vertical="center" wrapText="1"/>
      <protection locked="0"/>
    </xf>
    <xf numFmtId="0" fontId="28" fillId="0" borderId="102" xfId="7" applyFont="1" applyBorder="1" applyAlignment="1" applyProtection="1">
      <alignment horizontal="center" vertical="center" wrapText="1"/>
      <protection locked="0"/>
    </xf>
    <xf numFmtId="0" fontId="28" fillId="7" borderId="118" xfId="7" applyFont="1" applyFill="1" applyBorder="1" applyAlignment="1" applyProtection="1">
      <alignment horizontal="center" vertical="center"/>
      <protection locked="0"/>
    </xf>
    <xf numFmtId="0" fontId="28" fillId="7" borderId="82" xfId="7" applyFont="1" applyFill="1" applyBorder="1" applyAlignment="1" applyProtection="1">
      <alignment horizontal="center" vertical="center"/>
      <protection locked="0"/>
    </xf>
    <xf numFmtId="0" fontId="28" fillId="7" borderId="70" xfId="7" applyFont="1" applyFill="1" applyBorder="1" applyAlignment="1" applyProtection="1">
      <alignment horizontal="center" vertical="center"/>
      <protection locked="0"/>
    </xf>
    <xf numFmtId="0" fontId="28" fillId="0" borderId="17" xfId="7" applyFont="1" applyBorder="1" applyAlignment="1" applyProtection="1">
      <alignment horizontal="center" vertical="center" wrapText="1"/>
      <protection locked="0"/>
    </xf>
    <xf numFmtId="0" fontId="28" fillId="0" borderId="19" xfId="7" applyFont="1" applyBorder="1" applyAlignment="1" applyProtection="1">
      <alignment horizontal="center" vertical="center" wrapText="1"/>
      <protection locked="0"/>
    </xf>
    <xf numFmtId="0" fontId="28" fillId="0" borderId="214" xfId="7" applyFont="1" applyBorder="1" applyAlignment="1" applyProtection="1">
      <alignment vertical="center" shrinkToFit="1"/>
      <protection locked="0"/>
    </xf>
    <xf numFmtId="0" fontId="28" fillId="0" borderId="223" xfId="7" applyFont="1" applyBorder="1" applyAlignment="1" applyProtection="1">
      <alignment vertical="center" shrinkToFit="1"/>
      <protection locked="0"/>
    </xf>
    <xf numFmtId="0" fontId="28" fillId="0" borderId="104" xfId="7" applyFont="1" applyBorder="1" applyAlignment="1" applyProtection="1">
      <alignment vertical="center" shrinkToFit="1"/>
      <protection locked="0"/>
    </xf>
    <xf numFmtId="0" fontId="29" fillId="0" borderId="28" xfId="7" applyFont="1" applyBorder="1" applyAlignment="1" applyProtection="1">
      <alignment horizontal="center" vertical="center" shrinkToFit="1"/>
      <protection locked="0"/>
    </xf>
    <xf numFmtId="0" fontId="29" fillId="0" borderId="89" xfId="7" applyFont="1" applyBorder="1" applyAlignment="1" applyProtection="1">
      <alignment horizontal="center" vertical="center" shrinkToFit="1"/>
      <protection locked="0"/>
    </xf>
    <xf numFmtId="0" fontId="28" fillId="0" borderId="18" xfId="7" applyFont="1" applyBorder="1" applyAlignment="1" applyProtection="1">
      <alignment horizontal="center" vertical="center" wrapText="1"/>
      <protection locked="0"/>
    </xf>
    <xf numFmtId="0" fontId="28" fillId="0" borderId="61" xfId="7" applyFont="1" applyBorder="1" applyAlignment="1" applyProtection="1">
      <alignment horizontal="center" vertical="center"/>
      <protection locked="0"/>
    </xf>
    <xf numFmtId="0" fontId="28" fillId="0" borderId="6" xfId="7" applyFont="1" applyBorder="1" applyAlignment="1" applyProtection="1">
      <alignment horizontal="center" vertical="center"/>
      <protection locked="0"/>
    </xf>
    <xf numFmtId="0" fontId="28" fillId="0" borderId="0" xfId="7" applyFont="1" applyBorder="1" applyAlignment="1" applyProtection="1">
      <alignment horizontal="center" vertical="center"/>
      <protection locked="0"/>
    </xf>
    <xf numFmtId="0" fontId="28" fillId="0" borderId="87" xfId="7" applyFont="1" applyBorder="1" applyAlignment="1" applyProtection="1">
      <alignment horizontal="center" vertical="center"/>
      <protection locked="0"/>
    </xf>
    <xf numFmtId="0" fontId="28" fillId="0" borderId="49" xfId="7" applyFont="1" applyBorder="1" applyAlignment="1" applyProtection="1">
      <alignment horizontal="center" vertical="center"/>
      <protection locked="0"/>
    </xf>
    <xf numFmtId="0" fontId="28" fillId="0" borderId="50" xfId="7" applyFont="1" applyBorder="1" applyAlignment="1" applyProtection="1">
      <alignment horizontal="center" vertical="center"/>
      <protection locked="0"/>
    </xf>
    <xf numFmtId="0" fontId="28" fillId="0" borderId="52" xfId="7" applyFont="1" applyBorder="1" applyAlignment="1" applyProtection="1">
      <alignment horizontal="center" vertical="center"/>
      <protection locked="0"/>
    </xf>
    <xf numFmtId="0" fontId="28" fillId="0" borderId="317" xfId="7" applyFont="1" applyBorder="1" applyAlignment="1" applyProtection="1">
      <alignment vertical="center" shrinkToFit="1"/>
      <protection locked="0"/>
    </xf>
    <xf numFmtId="0" fontId="28" fillId="0" borderId="116" xfId="7" applyFont="1" applyBorder="1" applyAlignment="1" applyProtection="1">
      <alignment vertical="center" shrinkToFit="1"/>
      <protection locked="0"/>
    </xf>
    <xf numFmtId="0" fontId="28" fillId="0" borderId="117" xfId="7" applyFont="1" applyBorder="1" applyAlignment="1" applyProtection="1">
      <alignment vertical="center" shrinkToFit="1"/>
      <protection locked="0"/>
    </xf>
    <xf numFmtId="0" fontId="27" fillId="0" borderId="0" xfId="7" applyFont="1" applyBorder="1" applyAlignment="1" applyProtection="1">
      <alignment horizontal="center" vertical="center"/>
      <protection locked="0"/>
    </xf>
    <xf numFmtId="0" fontId="28" fillId="0" borderId="118" xfId="7" applyFont="1" applyBorder="1" applyAlignment="1" applyProtection="1">
      <alignment horizontal="left" vertical="center" wrapText="1" shrinkToFit="1"/>
      <protection locked="0"/>
    </xf>
    <xf numFmtId="0" fontId="28" fillId="0" borderId="82" xfId="7" applyFont="1" applyBorder="1" applyAlignment="1" applyProtection="1">
      <alignment horizontal="left" vertical="center" wrapText="1" shrinkToFit="1"/>
      <protection locked="0"/>
    </xf>
    <xf numFmtId="0" fontId="28" fillId="0" borderId="70" xfId="7" applyFont="1" applyBorder="1" applyAlignment="1" applyProtection="1">
      <alignment horizontal="left" vertical="center" wrapText="1" shrinkToFit="1"/>
      <protection locked="0"/>
    </xf>
    <xf numFmtId="0" fontId="28" fillId="0" borderId="70" xfId="7" applyFont="1" applyBorder="1" applyAlignment="1" applyProtection="1">
      <alignment vertical="center" wrapText="1"/>
      <protection locked="0"/>
    </xf>
    <xf numFmtId="204" fontId="28" fillId="7" borderId="95" xfId="4" applyNumberFormat="1" applyFont="1" applyFill="1" applyBorder="1" applyAlignment="1" applyProtection="1">
      <alignment vertical="center"/>
      <protection hidden="1"/>
    </xf>
    <xf numFmtId="204" fontId="28" fillId="7" borderId="85" xfId="4" applyNumberFormat="1" applyFont="1" applyFill="1" applyBorder="1" applyAlignment="1" applyProtection="1">
      <alignment vertical="center"/>
      <protection hidden="1"/>
    </xf>
    <xf numFmtId="204" fontId="28" fillId="7" borderId="88" xfId="4" applyNumberFormat="1" applyFont="1" applyFill="1" applyBorder="1" applyAlignment="1" applyProtection="1">
      <alignment vertical="center"/>
      <protection hidden="1"/>
    </xf>
    <xf numFmtId="204" fontId="28" fillId="7" borderId="37" xfId="4" applyNumberFormat="1" applyFont="1" applyFill="1" applyBorder="1" applyAlignment="1" applyProtection="1">
      <alignment vertical="center"/>
      <protection hidden="1"/>
    </xf>
    <xf numFmtId="204" fontId="28" fillId="7" borderId="90" xfId="4" applyNumberFormat="1" applyFont="1" applyFill="1" applyBorder="1" applyAlignment="1" applyProtection="1">
      <alignment vertical="center"/>
      <protection hidden="1"/>
    </xf>
    <xf numFmtId="204" fontId="28" fillId="7" borderId="91" xfId="4" applyNumberFormat="1" applyFont="1" applyFill="1" applyBorder="1" applyAlignment="1" applyProtection="1">
      <alignment vertical="center"/>
      <protection hidden="1"/>
    </xf>
    <xf numFmtId="204" fontId="28" fillId="7" borderId="106" xfId="4" applyNumberFormat="1" applyFont="1" applyFill="1" applyBorder="1" applyAlignment="1" applyProtection="1">
      <alignment vertical="center"/>
      <protection hidden="1"/>
    </xf>
    <xf numFmtId="204" fontId="28" fillId="7" borderId="50" xfId="4" applyNumberFormat="1" applyFont="1" applyFill="1" applyBorder="1" applyAlignment="1" applyProtection="1">
      <alignment vertical="center"/>
      <protection hidden="1"/>
    </xf>
    <xf numFmtId="0" fontId="28" fillId="0" borderId="44" xfId="7" applyFont="1" applyBorder="1" applyAlignment="1" applyProtection="1">
      <alignment vertical="center" wrapText="1"/>
      <protection locked="0"/>
    </xf>
    <xf numFmtId="0" fontId="28" fillId="0" borderId="40" xfId="7" applyFont="1" applyBorder="1" applyAlignment="1" applyProtection="1">
      <alignment horizontal="left" vertical="center"/>
      <protection locked="0"/>
    </xf>
    <xf numFmtId="0" fontId="28" fillId="0" borderId="41" xfId="7" applyFont="1" applyBorder="1" applyAlignment="1" applyProtection="1">
      <alignment horizontal="left" vertical="center"/>
      <protection locked="0"/>
    </xf>
    <xf numFmtId="0" fontId="28" fillId="0" borderId="86" xfId="7" applyFont="1" applyBorder="1" applyAlignment="1" applyProtection="1">
      <alignment horizontal="left" vertical="center" wrapText="1"/>
      <protection locked="0"/>
    </xf>
    <xf numFmtId="0" fontId="28" fillId="0" borderId="87" xfId="7" applyFont="1" applyBorder="1" applyAlignment="1" applyProtection="1">
      <alignment horizontal="left" vertical="center" wrapText="1"/>
      <protection locked="0"/>
    </xf>
    <xf numFmtId="0" fontId="28" fillId="0" borderId="106" xfId="7" applyFont="1" applyBorder="1" applyAlignment="1" applyProtection="1">
      <alignment horizontal="left" vertical="center" wrapText="1"/>
      <protection locked="0"/>
    </xf>
    <xf numFmtId="0" fontId="28" fillId="0" borderId="52" xfId="7" applyFont="1" applyBorder="1" applyAlignment="1" applyProtection="1">
      <alignment horizontal="left" vertical="center" wrapText="1"/>
      <protection locked="0"/>
    </xf>
    <xf numFmtId="0" fontId="29" fillId="0" borderId="0" xfId="7" applyFont="1" applyBorder="1" applyAlignment="1" applyProtection="1">
      <alignment vertical="center" shrinkToFit="1"/>
      <protection locked="0"/>
    </xf>
    <xf numFmtId="0" fontId="28" fillId="0" borderId="293" xfId="7" applyFont="1" applyBorder="1" applyAlignment="1" applyProtection="1">
      <alignment horizontal="center" vertical="center" wrapText="1"/>
      <protection locked="0"/>
    </xf>
    <xf numFmtId="0" fontId="28" fillId="0" borderId="39" xfId="7" applyFont="1" applyBorder="1" applyAlignment="1" applyProtection="1">
      <alignment horizontal="center" vertical="center" wrapText="1"/>
      <protection locked="0"/>
    </xf>
    <xf numFmtId="0" fontId="28" fillId="0" borderId="318" xfId="7" applyFont="1" applyBorder="1" applyAlignment="1" applyProtection="1">
      <alignment horizontal="left" vertical="center"/>
      <protection locked="0"/>
    </xf>
    <xf numFmtId="0" fontId="28" fillId="0" borderId="207" xfId="7" applyFont="1" applyBorder="1" applyAlignment="1" applyProtection="1">
      <alignment horizontal="left" vertical="center"/>
      <protection locked="0"/>
    </xf>
    <xf numFmtId="0" fontId="28" fillId="0" borderId="128" xfId="7" applyFont="1" applyBorder="1" applyAlignment="1" applyProtection="1">
      <alignment horizontal="left" vertical="center"/>
      <protection locked="0"/>
    </xf>
    <xf numFmtId="0" fontId="28" fillId="0" borderId="212" xfId="7" applyFont="1" applyBorder="1" applyAlignment="1" applyProtection="1">
      <alignment horizontal="left" vertical="center"/>
      <protection locked="0"/>
    </xf>
    <xf numFmtId="0" fontId="28" fillId="0" borderId="74" xfId="7" applyFont="1" applyBorder="1" applyAlignment="1" applyProtection="1">
      <alignment horizontal="left" vertical="center"/>
      <protection locked="0"/>
    </xf>
    <xf numFmtId="0" fontId="28" fillId="0" borderId="233" xfId="7" applyFont="1" applyBorder="1" applyAlignment="1" applyProtection="1">
      <alignment horizontal="left" vertical="center"/>
      <protection locked="0"/>
    </xf>
    <xf numFmtId="0" fontId="28" fillId="0" borderId="1" xfId="7" applyFont="1" applyBorder="1" applyAlignment="1" applyProtection="1">
      <alignment horizontal="center" vertical="center"/>
      <protection locked="0"/>
    </xf>
    <xf numFmtId="0" fontId="28" fillId="0" borderId="17" xfId="7" applyFont="1" applyBorder="1" applyAlignment="1" applyProtection="1">
      <alignment horizontal="left" vertical="center"/>
      <protection locked="0"/>
    </xf>
    <xf numFmtId="0" fontId="28" fillId="0" borderId="19" xfId="7" applyFont="1" applyBorder="1" applyAlignment="1" applyProtection="1">
      <alignment horizontal="left" vertical="center"/>
      <protection locked="0"/>
    </xf>
    <xf numFmtId="0" fontId="28" fillId="0" borderId="1" xfId="7" applyFont="1" applyBorder="1" applyAlignment="1" applyProtection="1">
      <alignment horizontal="center" vertical="center" wrapText="1"/>
      <protection locked="0"/>
    </xf>
    <xf numFmtId="0" fontId="28" fillId="0" borderId="100" xfId="7" applyFont="1" applyBorder="1" applyAlignment="1" applyProtection="1">
      <alignment horizontal="center" vertical="center"/>
      <protection locked="0"/>
    </xf>
    <xf numFmtId="0" fontId="28" fillId="0" borderId="134" xfId="7" applyFont="1" applyBorder="1" applyAlignment="1" applyProtection="1">
      <alignment vertical="center" shrinkToFit="1"/>
      <protection locked="0"/>
    </xf>
    <xf numFmtId="0" fontId="28" fillId="0" borderId="217" xfId="7" applyFont="1" applyBorder="1" applyAlignment="1" applyProtection="1">
      <alignment vertical="center" shrinkToFit="1"/>
      <protection locked="0"/>
    </xf>
    <xf numFmtId="0" fontId="28" fillId="0" borderId="128" xfId="7" applyFont="1" applyBorder="1" applyAlignment="1" applyProtection="1">
      <alignment vertical="center" shrinkToFit="1"/>
      <protection locked="0"/>
    </xf>
    <xf numFmtId="0" fontId="28" fillId="0" borderId="212" xfId="7" applyFont="1" applyBorder="1" applyAlignment="1" applyProtection="1">
      <alignment vertical="center" shrinkToFit="1"/>
      <protection locked="0"/>
    </xf>
    <xf numFmtId="0" fontId="28" fillId="0" borderId="137" xfId="7" applyFont="1" applyBorder="1" applyAlignment="1" applyProtection="1">
      <alignment vertical="center" shrinkToFit="1"/>
      <protection locked="0"/>
    </xf>
    <xf numFmtId="0" fontId="28" fillId="0" borderId="319" xfId="7" applyFont="1" applyBorder="1" applyAlignment="1" applyProtection="1">
      <alignment vertical="center" shrinkToFit="1"/>
      <protection locked="0"/>
    </xf>
    <xf numFmtId="0" fontId="28" fillId="0" borderId="0" xfId="7" applyFont="1" applyBorder="1" applyAlignment="1" applyProtection="1">
      <alignment vertical="top" wrapText="1"/>
      <protection locked="0"/>
    </xf>
    <xf numFmtId="0" fontId="28" fillId="0" borderId="67" xfId="7" applyFont="1" applyBorder="1" applyAlignment="1" applyProtection="1">
      <alignment vertical="top" wrapText="1"/>
      <protection locked="0"/>
    </xf>
    <xf numFmtId="0" fontId="30" fillId="0" borderId="0" xfId="7" applyFont="1" applyBorder="1" applyAlignment="1" applyProtection="1">
      <alignment vertical="top" wrapText="1"/>
      <protection locked="0"/>
    </xf>
    <xf numFmtId="0" fontId="3" fillId="0" borderId="118" xfId="7" applyBorder="1" applyAlignment="1" applyProtection="1">
      <alignment horizontal="center" vertical="center"/>
      <protection locked="0"/>
    </xf>
    <xf numFmtId="0" fontId="3" fillId="0" borderId="128" xfId="7" applyBorder="1" applyAlignment="1" applyProtection="1">
      <alignment horizontal="center" vertical="center"/>
      <protection locked="0"/>
    </xf>
    <xf numFmtId="0" fontId="3" fillId="0" borderId="212" xfId="7" applyBorder="1" applyAlignment="1" applyProtection="1">
      <alignment horizontal="center" vertical="center"/>
      <protection locked="0"/>
    </xf>
    <xf numFmtId="0" fontId="3" fillId="0" borderId="84" xfId="7" applyBorder="1" applyAlignment="1" applyProtection="1">
      <alignment horizontal="center" vertical="center"/>
      <protection locked="0"/>
    </xf>
    <xf numFmtId="0" fontId="3" fillId="0" borderId="48" xfId="7" applyBorder="1" applyAlignment="1" applyProtection="1">
      <alignment horizontal="center" vertical="center"/>
      <protection locked="0"/>
    </xf>
    <xf numFmtId="0" fontId="3" fillId="0" borderId="88" xfId="7" applyBorder="1" applyAlignment="1" applyProtection="1">
      <alignment horizontal="center" vertical="center"/>
      <protection locked="0"/>
    </xf>
    <xf numFmtId="0" fontId="3" fillId="0" borderId="89" xfId="7" applyBorder="1" applyAlignment="1" applyProtection="1">
      <alignment horizontal="center" vertical="center"/>
      <protection locked="0"/>
    </xf>
    <xf numFmtId="0" fontId="3" fillId="0" borderId="74" xfId="7" applyBorder="1" applyAlignment="1" applyProtection="1">
      <alignment horizontal="center" vertical="center"/>
      <protection locked="0"/>
    </xf>
    <xf numFmtId="0" fontId="3" fillId="0" borderId="75" xfId="7" applyBorder="1" applyAlignment="1" applyProtection="1">
      <alignment horizontal="center" vertical="center"/>
      <protection locked="0"/>
    </xf>
    <xf numFmtId="0" fontId="3" fillId="0" borderId="233" xfId="7" applyBorder="1" applyAlignment="1" applyProtection="1">
      <alignment horizontal="center" vertical="center"/>
      <protection locked="0"/>
    </xf>
    <xf numFmtId="0" fontId="3" fillId="0" borderId="37" xfId="7" applyBorder="1" applyAlignment="1" applyProtection="1">
      <alignment horizontal="center" vertical="center"/>
      <protection locked="0"/>
    </xf>
    <xf numFmtId="0" fontId="3" fillId="0" borderId="28" xfId="7" applyBorder="1" applyAlignment="1" applyProtection="1">
      <alignment horizontal="center" vertical="center"/>
      <protection locked="0"/>
    </xf>
    <xf numFmtId="0" fontId="3" fillId="0" borderId="29" xfId="7" applyBorder="1" applyAlignment="1" applyProtection="1">
      <alignment horizontal="center" vertical="center"/>
      <protection locked="0"/>
    </xf>
    <xf numFmtId="0" fontId="3" fillId="0" borderId="90" xfId="7" applyBorder="1" applyAlignment="1" applyProtection="1">
      <alignment horizontal="center" vertical="center"/>
      <protection locked="0"/>
    </xf>
    <xf numFmtId="0" fontId="3" fillId="0" borderId="94" xfId="7" applyBorder="1" applyAlignment="1" applyProtection="1">
      <alignment horizontal="center" vertical="center"/>
      <protection locked="0"/>
    </xf>
    <xf numFmtId="0" fontId="3" fillId="0" borderId="268" xfId="7" applyBorder="1" applyAlignment="1" applyProtection="1">
      <alignment horizontal="center" vertical="center"/>
      <protection locked="0"/>
    </xf>
    <xf numFmtId="0" fontId="3" fillId="0" borderId="83" xfId="7" applyBorder="1" applyAlignment="1" applyProtection="1">
      <alignment horizontal="center" vertical="center"/>
      <protection locked="0"/>
    </xf>
    <xf numFmtId="0" fontId="3" fillId="0" borderId="83" xfId="7" applyBorder="1" applyAlignment="1" applyProtection="1">
      <alignment horizontal="center" vertical="center" shrinkToFit="1"/>
      <protection locked="0"/>
    </xf>
    <xf numFmtId="0" fontId="3" fillId="0" borderId="268" xfId="7" applyBorder="1" applyAlignment="1" applyProtection="1">
      <alignment horizontal="center" vertical="center" shrinkToFit="1"/>
      <protection locked="0"/>
    </xf>
    <xf numFmtId="0" fontId="3" fillId="0" borderId="95" xfId="7" applyBorder="1" applyAlignment="1" applyProtection="1">
      <alignment horizontal="center" vertical="center"/>
      <protection locked="0"/>
    </xf>
    <xf numFmtId="0" fontId="3" fillId="0" borderId="41" xfId="7" applyBorder="1" applyAlignment="1" applyProtection="1">
      <alignment horizontal="center" vertical="center"/>
      <protection locked="0"/>
    </xf>
    <xf numFmtId="0" fontId="3" fillId="0" borderId="269" xfId="7" applyBorder="1" applyAlignment="1" applyProtection="1">
      <alignment horizontal="center" vertical="center"/>
      <protection locked="0"/>
    </xf>
    <xf numFmtId="0" fontId="3" fillId="0" borderId="102" xfId="7" applyBorder="1" applyAlignment="1" applyProtection="1">
      <alignment horizontal="center" vertical="center"/>
      <protection locked="0"/>
    </xf>
    <xf numFmtId="0" fontId="3" fillId="0" borderId="11" xfId="7" applyBorder="1" applyAlignment="1" applyProtection="1">
      <alignment horizontal="center" vertical="center"/>
      <protection locked="0"/>
    </xf>
    <xf numFmtId="0" fontId="3" fillId="0" borderId="13" xfId="7" applyBorder="1" applyAlignment="1" applyProtection="1">
      <alignment horizontal="center" vertical="center"/>
      <protection locked="0"/>
    </xf>
    <xf numFmtId="0" fontId="3" fillId="0" borderId="14" xfId="7" applyBorder="1" applyAlignment="1" applyProtection="1">
      <alignment horizontal="center" vertical="center"/>
      <protection locked="0"/>
    </xf>
    <xf numFmtId="0" fontId="3" fillId="0" borderId="228" xfId="7" applyBorder="1" applyAlignment="1" applyProtection="1">
      <alignment horizontal="center" vertical="center"/>
      <protection locked="0"/>
    </xf>
    <xf numFmtId="0" fontId="3" fillId="0" borderId="103" xfId="7" applyBorder="1" applyAlignment="1" applyProtection="1">
      <alignment horizontal="center" vertical="center"/>
      <protection locked="0"/>
    </xf>
    <xf numFmtId="0" fontId="3" fillId="0" borderId="18" xfId="7" applyBorder="1" applyAlignment="1" applyProtection="1">
      <alignment horizontal="center" vertical="center"/>
      <protection locked="0"/>
    </xf>
    <xf numFmtId="0" fontId="3" fillId="0" borderId="61" xfId="7" applyBorder="1" applyAlignment="1" applyProtection="1">
      <alignment horizontal="center" vertical="center"/>
      <protection locked="0"/>
    </xf>
    <xf numFmtId="0" fontId="3" fillId="0" borderId="93" xfId="7" applyBorder="1" applyAlignment="1" applyProtection="1">
      <alignment horizontal="center" vertical="center"/>
      <protection locked="0"/>
    </xf>
    <xf numFmtId="0" fontId="3" fillId="0" borderId="92" xfId="7" applyBorder="1" applyAlignment="1" applyProtection="1">
      <alignment horizontal="center" vertical="center"/>
      <protection locked="0"/>
    </xf>
    <xf numFmtId="0" fontId="3" fillId="0" borderId="17" xfId="7" applyBorder="1" applyAlignment="1" applyProtection="1">
      <alignment horizontal="center" vertical="center"/>
      <protection locked="0"/>
    </xf>
    <xf numFmtId="0" fontId="3" fillId="0" borderId="134" xfId="7" applyBorder="1" applyAlignment="1" applyProtection="1">
      <alignment horizontal="center" vertical="center"/>
      <protection locked="0"/>
    </xf>
    <xf numFmtId="0" fontId="3" fillId="0" borderId="217" xfId="7" applyBorder="1" applyAlignment="1" applyProtection="1">
      <alignment horizontal="center" vertical="center"/>
      <protection locked="0"/>
    </xf>
    <xf numFmtId="0" fontId="3" fillId="0" borderId="118" xfId="7" applyBorder="1" applyAlignment="1">
      <alignment horizontal="center" vertical="center" shrinkToFit="1"/>
    </xf>
    <xf numFmtId="0" fontId="3" fillId="0" borderId="82" xfId="7" applyBorder="1" applyAlignment="1">
      <alignment horizontal="center" vertical="center" shrinkToFit="1"/>
    </xf>
    <xf numFmtId="0" fontId="3" fillId="0" borderId="70" xfId="7" applyBorder="1" applyAlignment="1">
      <alignment horizontal="center" vertical="center" shrinkToFit="1"/>
    </xf>
    <xf numFmtId="0" fontId="28" fillId="0" borderId="118" xfId="7" applyFont="1" applyBorder="1" applyAlignment="1">
      <alignment vertical="center" wrapText="1" shrinkToFit="1"/>
    </xf>
    <xf numFmtId="0" fontId="28" fillId="0" borderId="82" xfId="7" applyFont="1" applyBorder="1" applyAlignment="1">
      <alignment vertical="center" wrapText="1" shrinkToFit="1"/>
    </xf>
    <xf numFmtId="0" fontId="28" fillId="0" borderId="70" xfId="7" applyFont="1" applyBorder="1" applyAlignment="1">
      <alignment vertical="center" wrapText="1" shrinkToFit="1"/>
    </xf>
    <xf numFmtId="195" fontId="100" fillId="0" borderId="323" xfId="0" applyNumberFormat="1" applyFont="1" applyBorder="1" applyAlignment="1">
      <alignment horizontal="center" vertical="center" wrapText="1"/>
    </xf>
    <xf numFmtId="195" fontId="100" fillId="0" borderId="255" xfId="0" applyNumberFormat="1" applyFont="1" applyBorder="1" applyAlignment="1">
      <alignment horizontal="center" vertical="center" wrapText="1"/>
    </xf>
    <xf numFmtId="0" fontId="27" fillId="0" borderId="49" xfId="7" applyFont="1" applyBorder="1" applyAlignment="1">
      <alignment horizontal="center" vertical="center"/>
    </xf>
    <xf numFmtId="0" fontId="27" fillId="0" borderId="50" xfId="7" applyFont="1" applyBorder="1" applyAlignment="1">
      <alignment horizontal="center" vertical="center"/>
    </xf>
    <xf numFmtId="0" fontId="27" fillId="0" borderId="51" xfId="7" applyFont="1" applyBorder="1" applyAlignment="1">
      <alignment horizontal="center" vertical="center"/>
    </xf>
    <xf numFmtId="0" fontId="28" fillId="0" borderId="118" xfId="7" applyFont="1" applyBorder="1" applyAlignment="1">
      <alignment horizontal="left" vertical="center" wrapText="1"/>
    </xf>
    <xf numFmtId="0" fontId="28" fillId="0" borderId="82" xfId="7" applyFont="1" applyBorder="1" applyAlignment="1">
      <alignment horizontal="left" vertical="center" wrapText="1"/>
    </xf>
    <xf numFmtId="0" fontId="28" fillId="0" borderId="70" xfId="7" applyFont="1" applyBorder="1" applyAlignment="1">
      <alignment horizontal="left" vertical="center" wrapText="1"/>
    </xf>
    <xf numFmtId="0" fontId="3" fillId="0" borderId="268" xfId="7" applyBorder="1" applyAlignment="1">
      <alignment horizontal="center" vertical="center"/>
    </xf>
    <xf numFmtId="0" fontId="28" fillId="0" borderId="17" xfId="7" applyFont="1" applyBorder="1" applyAlignment="1">
      <alignment horizontal="left" vertical="center"/>
    </xf>
    <xf numFmtId="0" fontId="28" fillId="0" borderId="18" xfId="7" applyFont="1" applyBorder="1" applyAlignment="1">
      <alignment horizontal="left" vertical="center"/>
    </xf>
    <xf numFmtId="0" fontId="28" fillId="0" borderId="19" xfId="7" applyFont="1" applyBorder="1" applyAlignment="1">
      <alignment horizontal="left" vertical="center"/>
    </xf>
    <xf numFmtId="0" fontId="32" fillId="0" borderId="0" xfId="7" applyFont="1" applyBorder="1" applyAlignment="1">
      <alignment vertical="center" wrapText="1"/>
    </xf>
    <xf numFmtId="0" fontId="32" fillId="0" borderId="7" xfId="7" applyFont="1" applyBorder="1" applyAlignment="1">
      <alignment vertical="center" wrapText="1"/>
    </xf>
    <xf numFmtId="0" fontId="28" fillId="0" borderId="0" xfId="7" applyFont="1" applyBorder="1" applyAlignment="1">
      <alignment vertical="top"/>
    </xf>
    <xf numFmtId="0" fontId="28" fillId="0" borderId="7" xfId="7" applyFont="1" applyBorder="1" applyAlignment="1">
      <alignment vertical="top"/>
    </xf>
    <xf numFmtId="0" fontId="28" fillId="0" borderId="269" xfId="7" applyFont="1" applyBorder="1" applyAlignment="1">
      <alignment horizontal="left" vertical="center"/>
    </xf>
    <xf numFmtId="0" fontId="28" fillId="0" borderId="44" xfId="7" applyFont="1" applyBorder="1" applyAlignment="1">
      <alignment horizontal="left" vertical="center"/>
    </xf>
    <xf numFmtId="0" fontId="28" fillId="0" borderId="121" xfId="7" applyFont="1" applyBorder="1" applyAlignment="1">
      <alignment horizontal="left" vertical="center"/>
    </xf>
    <xf numFmtId="0" fontId="28" fillId="0" borderId="106" xfId="8" applyFont="1" applyBorder="1" applyAlignment="1" applyProtection="1">
      <alignment horizontal="center" vertical="center" shrinkToFit="1"/>
      <protection locked="0"/>
    </xf>
    <xf numFmtId="0" fontId="28" fillId="0" borderId="50" xfId="8" applyFont="1" applyBorder="1" applyAlignment="1" applyProtection="1">
      <alignment horizontal="center" vertical="center" shrinkToFit="1"/>
      <protection locked="0"/>
    </xf>
    <xf numFmtId="0" fontId="18" fillId="0" borderId="118" xfId="7" applyFont="1" applyBorder="1" applyAlignment="1">
      <alignment horizontal="center" vertical="center"/>
    </xf>
    <xf numFmtId="0" fontId="18" fillId="0" borderId="82" xfId="7" applyFont="1" applyBorder="1" applyAlignment="1">
      <alignment horizontal="center" vertical="center"/>
    </xf>
    <xf numFmtId="0" fontId="18" fillId="0" borderId="70" xfId="7" applyFont="1" applyBorder="1" applyAlignment="1">
      <alignment horizontal="center" vertical="center"/>
    </xf>
    <xf numFmtId="0" fontId="18" fillId="0" borderId="118" xfId="7" applyFont="1" applyBorder="1">
      <alignment vertical="center"/>
    </xf>
    <xf numFmtId="0" fontId="18" fillId="0" borderId="82" xfId="7" applyFont="1" applyBorder="1">
      <alignment vertical="center"/>
    </xf>
    <xf numFmtId="0" fontId="18" fillId="0" borderId="70" xfId="7" applyFont="1" applyBorder="1">
      <alignment vertical="center"/>
    </xf>
    <xf numFmtId="0" fontId="88" fillId="0" borderId="50" xfId="7" applyFont="1" applyBorder="1" applyAlignment="1">
      <alignment horizontal="center" vertical="center"/>
    </xf>
    <xf numFmtId="0" fontId="3" fillId="0" borderId="0" xfId="8" applyFont="1" applyAlignment="1" applyProtection="1">
      <alignment horizontal="center" vertical="center" wrapText="1"/>
      <protection locked="0"/>
    </xf>
    <xf numFmtId="0" fontId="29" fillId="0" borderId="118" xfId="8" applyFont="1" applyBorder="1" applyAlignment="1" applyProtection="1">
      <alignment horizontal="center" vertical="center"/>
      <protection locked="0"/>
    </xf>
    <xf numFmtId="0" fontId="29" fillId="0" borderId="82" xfId="8" applyFont="1" applyBorder="1" applyAlignment="1" applyProtection="1">
      <alignment horizontal="center" vertical="center"/>
      <protection locked="0"/>
    </xf>
    <xf numFmtId="0" fontId="29" fillId="0" borderId="268" xfId="8" applyFont="1" applyBorder="1" applyAlignment="1" applyProtection="1">
      <alignment horizontal="center" vertical="center"/>
      <protection locked="0"/>
    </xf>
    <xf numFmtId="0" fontId="34" fillId="0" borderId="82" xfId="8" applyFont="1" applyBorder="1" applyProtection="1">
      <alignment vertical="center"/>
      <protection locked="0"/>
    </xf>
    <xf numFmtId="10" fontId="29" fillId="7" borderId="82" xfId="8" applyNumberFormat="1" applyFont="1" applyFill="1" applyBorder="1" applyAlignment="1" applyProtection="1">
      <alignment horizontal="right" vertical="center"/>
      <protection hidden="1"/>
    </xf>
    <xf numFmtId="10" fontId="29" fillId="7" borderId="70" xfId="8" applyNumberFormat="1" applyFont="1" applyFill="1" applyBorder="1" applyAlignment="1" applyProtection="1">
      <alignment horizontal="right" vertical="center"/>
      <protection hidden="1"/>
    </xf>
    <xf numFmtId="4" fontId="29" fillId="7" borderId="85" xfId="5" applyNumberFormat="1" applyFont="1" applyFill="1" applyBorder="1" applyAlignment="1" applyProtection="1">
      <alignment horizontal="right" vertical="center"/>
      <protection hidden="1"/>
    </xf>
    <xf numFmtId="4" fontId="29" fillId="7" borderId="147" xfId="5" applyNumberFormat="1" applyFont="1" applyFill="1" applyBorder="1" applyAlignment="1" applyProtection="1">
      <alignment horizontal="right" vertical="center"/>
      <protection hidden="1"/>
    </xf>
    <xf numFmtId="0" fontId="29" fillId="0" borderId="17" xfId="8" applyFont="1" applyBorder="1" applyAlignment="1" applyProtection="1">
      <alignment horizontal="center" vertical="center"/>
      <protection locked="0"/>
    </xf>
    <xf numFmtId="0" fontId="29" fillId="0" borderId="19" xfId="8" applyFont="1" applyBorder="1" applyAlignment="1" applyProtection="1">
      <alignment horizontal="center" vertical="center"/>
      <protection locked="0"/>
    </xf>
    <xf numFmtId="0" fontId="29" fillId="0" borderId="18" xfId="8" applyFont="1" applyBorder="1" applyProtection="1">
      <alignment vertical="center"/>
      <protection locked="0"/>
    </xf>
    <xf numFmtId="4" fontId="29" fillId="7" borderId="18" xfId="5" applyNumberFormat="1" applyFont="1" applyFill="1" applyBorder="1" applyAlignment="1" applyProtection="1">
      <alignment horizontal="right" vertical="center"/>
      <protection hidden="1"/>
    </xf>
    <xf numFmtId="4" fontId="29" fillId="7" borderId="61" xfId="5" applyNumberFormat="1" applyFont="1" applyFill="1" applyBorder="1" applyAlignment="1" applyProtection="1">
      <alignment horizontal="right" vertical="center"/>
      <protection hidden="1"/>
    </xf>
    <xf numFmtId="0" fontId="29" fillId="0" borderId="82" xfId="8" applyFont="1" applyBorder="1" applyAlignment="1" applyProtection="1">
      <alignment vertical="center" shrinkToFit="1"/>
      <protection locked="0"/>
    </xf>
    <xf numFmtId="0" fontId="29" fillId="0" borderId="269" xfId="8" applyFont="1" applyBorder="1" applyAlignment="1" applyProtection="1">
      <alignment horizontal="center" vertical="top"/>
      <protection locked="0"/>
    </xf>
    <xf numFmtId="0" fontId="29" fillId="0" borderId="121" xfId="8" applyFont="1" applyBorder="1" applyAlignment="1" applyProtection="1">
      <alignment horizontal="center" vertical="top"/>
      <protection locked="0"/>
    </xf>
    <xf numFmtId="0" fontId="29" fillId="0" borderId="269" xfId="8" applyFont="1" applyBorder="1" applyAlignment="1" applyProtection="1">
      <alignment horizontal="center" vertical="top" wrapText="1" shrinkToFit="1"/>
      <protection locked="0"/>
    </xf>
    <xf numFmtId="0" fontId="29" fillId="0" borderId="121" xfId="8" applyFont="1" applyBorder="1" applyAlignment="1" applyProtection="1">
      <alignment horizontal="center" vertical="top" wrapText="1" shrinkToFit="1"/>
      <protection locked="0"/>
    </xf>
    <xf numFmtId="0" fontId="29" fillId="0" borderId="102" xfId="8" applyFont="1" applyBorder="1" applyAlignment="1" applyProtection="1">
      <alignment horizontal="center" vertical="top" wrapText="1" shrinkToFit="1"/>
      <protection locked="0"/>
    </xf>
    <xf numFmtId="0" fontId="34" fillId="0" borderId="103" xfId="8" applyFont="1" applyBorder="1" applyAlignment="1" applyProtection="1">
      <alignment horizontal="center" vertical="center"/>
      <protection locked="0"/>
    </xf>
    <xf numFmtId="0" fontId="34" fillId="0" borderId="19" xfId="8" applyFont="1" applyBorder="1" applyAlignment="1" applyProtection="1">
      <alignment horizontal="center" vertical="center"/>
      <protection locked="0"/>
    </xf>
    <xf numFmtId="0" fontId="34" fillId="0" borderId="106" xfId="8" applyFont="1" applyBorder="1" applyAlignment="1" applyProtection="1">
      <alignment horizontal="center" vertical="center"/>
      <protection locked="0"/>
    </xf>
    <xf numFmtId="0" fontId="34" fillId="0" borderId="51" xfId="8" applyFont="1" applyBorder="1" applyAlignment="1" applyProtection="1">
      <alignment horizontal="center" vertical="center"/>
      <protection locked="0"/>
    </xf>
    <xf numFmtId="0" fontId="29" fillId="0" borderId="28" xfId="8" applyFont="1" applyBorder="1" applyAlignment="1" applyProtection="1">
      <alignment horizontal="center" vertical="center"/>
      <protection locked="0"/>
    </xf>
    <xf numFmtId="0" fontId="29" fillId="0" borderId="29" xfId="8" applyFont="1" applyBorder="1" applyAlignment="1" applyProtection="1">
      <alignment horizontal="center" vertical="center"/>
      <protection locked="0"/>
    </xf>
    <xf numFmtId="0" fontId="29" fillId="0" borderId="37" xfId="8" applyFont="1" applyBorder="1" applyProtection="1">
      <alignment vertical="center"/>
      <protection locked="0"/>
    </xf>
    <xf numFmtId="4" fontId="29" fillId="7" borderId="37" xfId="5" applyNumberFormat="1" applyFont="1" applyFill="1" applyBorder="1" applyAlignment="1" applyProtection="1">
      <alignment horizontal="right" vertical="center"/>
      <protection hidden="1"/>
    </xf>
    <xf numFmtId="4" fontId="29" fillId="7" borderId="89" xfId="5" applyNumberFormat="1" applyFont="1" applyFill="1" applyBorder="1" applyAlignment="1" applyProtection="1">
      <alignment horizontal="right" vertical="center"/>
      <protection hidden="1"/>
    </xf>
    <xf numFmtId="0" fontId="29" fillId="0" borderId="93" xfId="8" applyFont="1" applyBorder="1" applyAlignment="1" applyProtection="1">
      <alignment horizontal="center" vertical="center"/>
      <protection locked="0"/>
    </xf>
    <xf numFmtId="0" fontId="29" fillId="0" borderId="92" xfId="8" applyFont="1" applyBorder="1" applyAlignment="1" applyProtection="1">
      <alignment horizontal="center" vertical="center"/>
      <protection locked="0"/>
    </xf>
    <xf numFmtId="0" fontId="29" fillId="0" borderId="91" xfId="8" applyFont="1" applyBorder="1" applyProtection="1">
      <alignment vertical="center"/>
      <protection locked="0"/>
    </xf>
    <xf numFmtId="4" fontId="29" fillId="7" borderId="91" xfId="5" applyNumberFormat="1" applyFont="1" applyFill="1" applyBorder="1" applyAlignment="1" applyProtection="1">
      <alignment horizontal="right" vertical="center"/>
      <protection hidden="1"/>
    </xf>
    <xf numFmtId="4" fontId="29" fillId="7" borderId="94" xfId="5" applyNumberFormat="1" applyFont="1" applyFill="1" applyBorder="1" applyAlignment="1" applyProtection="1">
      <alignment horizontal="right" vertical="center"/>
      <protection hidden="1"/>
    </xf>
    <xf numFmtId="0" fontId="29" fillId="0" borderId="118" xfId="8" applyFont="1" applyBorder="1" applyAlignment="1" applyProtection="1">
      <alignment horizontal="center" vertical="center"/>
      <protection hidden="1"/>
    </xf>
    <xf numFmtId="0" fontId="56" fillId="0" borderId="82" xfId="8" applyFont="1" applyBorder="1" applyAlignment="1" applyProtection="1">
      <alignment horizontal="center" vertical="center"/>
      <protection hidden="1"/>
    </xf>
    <xf numFmtId="0" fontId="56" fillId="0" borderId="70" xfId="8" applyFont="1" applyBorder="1" applyAlignment="1" applyProtection="1">
      <alignment horizontal="center" vertical="center"/>
      <protection hidden="1"/>
    </xf>
    <xf numFmtId="0" fontId="34" fillId="0" borderId="120" xfId="8" applyFont="1" applyBorder="1" applyAlignment="1" applyProtection="1">
      <alignment vertical="top" wrapText="1"/>
      <protection locked="0"/>
    </xf>
    <xf numFmtId="0" fontId="34" fillId="0" borderId="44" xfId="8" applyFont="1" applyBorder="1" applyAlignment="1" applyProtection="1">
      <alignment vertical="top" wrapText="1"/>
      <protection locked="0"/>
    </xf>
    <xf numFmtId="0" fontId="34" fillId="0" borderId="102" xfId="8" applyFont="1" applyBorder="1" applyAlignment="1" applyProtection="1">
      <alignment vertical="top" wrapText="1"/>
      <protection locked="0"/>
    </xf>
    <xf numFmtId="0" fontId="34" fillId="0" borderId="86" xfId="8" applyFont="1" applyBorder="1" applyAlignment="1" applyProtection="1">
      <alignment vertical="top" wrapText="1"/>
      <protection locked="0"/>
    </xf>
    <xf numFmtId="0" fontId="34" fillId="0" borderId="0" xfId="8" applyFont="1" applyAlignment="1" applyProtection="1">
      <alignment vertical="top" wrapText="1"/>
      <protection locked="0"/>
    </xf>
    <xf numFmtId="0" fontId="34" fillId="0" borderId="87" xfId="8" applyFont="1" applyBorder="1" applyAlignment="1" applyProtection="1">
      <alignment vertical="top" wrapText="1"/>
      <protection locked="0"/>
    </xf>
    <xf numFmtId="0" fontId="34" fillId="0" borderId="120" xfId="8" applyFont="1" applyBorder="1" applyAlignment="1" applyProtection="1">
      <alignment horizontal="center" vertical="center" wrapText="1"/>
      <protection locked="0"/>
    </xf>
    <xf numFmtId="0" fontId="34" fillId="0" borderId="102" xfId="8" applyFont="1" applyBorder="1" applyAlignment="1" applyProtection="1">
      <alignment horizontal="center" vertical="center" wrapText="1"/>
      <protection locked="0"/>
    </xf>
    <xf numFmtId="0" fontId="34" fillId="0" borderId="86" xfId="8" applyFont="1" applyBorder="1" applyAlignment="1" applyProtection="1">
      <alignment horizontal="center" vertical="center" wrapText="1"/>
      <protection locked="0"/>
    </xf>
    <xf numFmtId="0" fontId="34" fillId="0" borderId="87" xfId="8" applyFont="1" applyBorder="1" applyAlignment="1" applyProtection="1">
      <alignment horizontal="center" vertical="center" wrapText="1"/>
      <protection locked="0"/>
    </xf>
    <xf numFmtId="0" fontId="34" fillId="0" borderId="106" xfId="8" applyFont="1" applyBorder="1" applyAlignment="1" applyProtection="1">
      <alignment horizontal="center" vertical="center" wrapText="1"/>
      <protection locked="0"/>
    </xf>
    <xf numFmtId="0" fontId="34" fillId="0" borderId="52" xfId="8" applyFont="1" applyBorder="1" applyAlignment="1" applyProtection="1">
      <alignment horizontal="center" vertical="center" wrapText="1"/>
      <protection locked="0"/>
    </xf>
    <xf numFmtId="0" fontId="29" fillId="0" borderId="120" xfId="8" applyFont="1" applyBorder="1" applyAlignment="1" applyProtection="1">
      <alignment horizontal="center" vertical="top"/>
      <protection locked="0"/>
    </xf>
    <xf numFmtId="0" fontId="34" fillId="0" borderId="106" xfId="8" applyFont="1" applyBorder="1" applyAlignment="1" applyProtection="1">
      <alignment vertical="top" wrapText="1"/>
      <protection locked="0"/>
    </xf>
    <xf numFmtId="0" fontId="34" fillId="0" borderId="50" xfId="8" applyFont="1" applyBorder="1" applyAlignment="1" applyProtection="1">
      <alignment vertical="top" wrapText="1"/>
      <protection locked="0"/>
    </xf>
    <xf numFmtId="0" fontId="34" fillId="0" borderId="52" xfId="8" applyFont="1" applyBorder="1" applyAlignment="1" applyProtection="1">
      <alignment vertical="top" wrapText="1"/>
      <protection locked="0"/>
    </xf>
    <xf numFmtId="0" fontId="34" fillId="0" borderId="44" xfId="8" applyFont="1" applyBorder="1" applyAlignment="1" applyProtection="1">
      <alignment horizontal="center" vertical="center" wrapText="1"/>
      <protection locked="0"/>
    </xf>
    <xf numFmtId="0" fontId="83" fillId="0" borderId="44" xfId="8" applyFont="1" applyBorder="1" applyProtection="1">
      <alignment vertical="center"/>
      <protection locked="0"/>
    </xf>
    <xf numFmtId="0" fontId="83" fillId="0" borderId="121" xfId="8" applyFont="1" applyBorder="1" applyProtection="1">
      <alignment vertical="center"/>
      <protection locked="0"/>
    </xf>
    <xf numFmtId="0" fontId="83" fillId="0" borderId="86" xfId="8" applyFont="1" applyBorder="1" applyProtection="1">
      <alignment vertical="center"/>
      <protection locked="0"/>
    </xf>
    <xf numFmtId="0" fontId="83" fillId="0" borderId="0" xfId="8" applyFont="1" applyProtection="1">
      <alignment vertical="center"/>
      <protection locked="0"/>
    </xf>
    <xf numFmtId="0" fontId="83" fillId="0" borderId="7" xfId="8" applyFont="1" applyBorder="1" applyProtection="1">
      <alignment vertical="center"/>
      <protection locked="0"/>
    </xf>
    <xf numFmtId="0" fontId="29" fillId="0" borderId="85" xfId="8" applyFont="1" applyBorder="1" applyProtection="1">
      <alignment vertical="center"/>
      <protection locked="0"/>
    </xf>
    <xf numFmtId="0" fontId="29" fillId="0" borderId="89" xfId="8" applyFont="1" applyBorder="1" applyAlignment="1" applyProtection="1">
      <alignment horizontal="center" vertical="center"/>
      <protection locked="0"/>
    </xf>
    <xf numFmtId="0" fontId="29" fillId="0" borderId="103" xfId="8" applyFont="1" applyBorder="1" applyAlignment="1" applyProtection="1">
      <alignment horizontal="center" vertical="center"/>
      <protection locked="0"/>
    </xf>
    <xf numFmtId="0" fontId="29" fillId="0" borderId="17" xfId="8" applyFont="1" applyBorder="1" applyAlignment="1" applyProtection="1">
      <alignment horizontal="center" vertical="center"/>
      <protection hidden="1"/>
    </xf>
    <xf numFmtId="0" fontId="29" fillId="0" borderId="19" xfId="8" applyFont="1" applyBorder="1" applyAlignment="1" applyProtection="1">
      <alignment horizontal="center" vertical="center"/>
      <protection hidden="1"/>
    </xf>
    <xf numFmtId="0" fontId="29" fillId="0" borderId="270" xfId="8" applyFont="1" applyBorder="1" applyAlignment="1" applyProtection="1">
      <alignment horizontal="center" vertical="center" wrapText="1"/>
      <protection locked="0"/>
    </xf>
    <xf numFmtId="0" fontId="29" fillId="0" borderId="239" xfId="8" applyFont="1" applyBorder="1" applyAlignment="1" applyProtection="1">
      <alignment horizontal="center" vertical="center" wrapText="1"/>
      <protection locked="0"/>
    </xf>
    <xf numFmtId="0" fontId="29" fillId="0" borderId="105" xfId="8" applyFont="1" applyBorder="1" applyAlignment="1" applyProtection="1">
      <alignment horizontal="center" vertical="center" wrapText="1"/>
      <protection locked="0"/>
    </xf>
    <xf numFmtId="0" fontId="29" fillId="0" borderId="320" xfId="8" applyFont="1" applyBorder="1" applyAlignment="1" applyProtection="1">
      <alignment horizontal="center" vertical="center"/>
      <protection locked="0"/>
    </xf>
    <xf numFmtId="0" fontId="29" fillId="0" borderId="32" xfId="8" applyFont="1" applyBorder="1" applyAlignment="1" applyProtection="1">
      <alignment horizontal="center" vertical="center"/>
      <protection locked="0"/>
    </xf>
    <xf numFmtId="0" fontId="29" fillId="0" borderId="321" xfId="8" applyFont="1" applyBorder="1" applyAlignment="1" applyProtection="1">
      <alignment horizontal="center" vertical="center"/>
      <protection locked="0"/>
    </xf>
    <xf numFmtId="0" fontId="34" fillId="0" borderId="322" xfId="8" applyFont="1" applyBorder="1" applyAlignment="1" applyProtection="1">
      <alignment horizontal="center" vertical="center"/>
      <protection locked="0"/>
    </xf>
    <xf numFmtId="0" fontId="34" fillId="0" borderId="323" xfId="8" applyFont="1" applyBorder="1" applyAlignment="1" applyProtection="1">
      <alignment horizontal="center" vertical="center"/>
      <protection locked="0"/>
    </xf>
    <xf numFmtId="0" fontId="34" fillId="0" borderId="324" xfId="8" applyFont="1" applyBorder="1" applyAlignment="1" applyProtection="1">
      <alignment horizontal="center" vertical="center"/>
      <protection locked="0"/>
    </xf>
    <xf numFmtId="0" fontId="29" fillId="0" borderId="95" xfId="8" applyFont="1" applyBorder="1" applyAlignment="1" applyProtection="1">
      <alignment horizontal="center" vertical="center"/>
      <protection locked="0"/>
    </xf>
    <xf numFmtId="0" fontId="29" fillId="0" borderId="85" xfId="8" applyFont="1" applyBorder="1" applyAlignment="1" applyProtection="1">
      <alignment horizontal="center" vertical="center"/>
      <protection locked="0"/>
    </xf>
    <xf numFmtId="0" fontId="29" fillId="0" borderId="147" xfId="8" applyFont="1" applyBorder="1" applyAlignment="1" applyProtection="1">
      <alignment horizontal="center" vertical="center"/>
      <protection locked="0"/>
    </xf>
    <xf numFmtId="0" fontId="29" fillId="0" borderId="120" xfId="8" applyFont="1" applyBorder="1" applyAlignment="1" applyProtection="1">
      <alignment horizontal="center" vertical="center"/>
      <protection locked="0"/>
    </xf>
    <xf numFmtId="0" fontId="29" fillId="0" borderId="102" xfId="8" applyFont="1" applyBorder="1" applyAlignment="1" applyProtection="1">
      <alignment horizontal="center" vertical="center"/>
      <protection locked="0"/>
    </xf>
    <xf numFmtId="0" fontId="29" fillId="0" borderId="86" xfId="8" applyFont="1" applyBorder="1" applyAlignment="1" applyProtection="1">
      <alignment horizontal="center" vertical="center"/>
      <protection locked="0"/>
    </xf>
    <xf numFmtId="0" fontId="29" fillId="0" borderId="87" xfId="8" applyFont="1" applyBorder="1" applyAlignment="1" applyProtection="1">
      <alignment horizontal="center" vertical="center"/>
      <protection locked="0"/>
    </xf>
    <xf numFmtId="0" fontId="29" fillId="0" borderId="84" xfId="8" applyFont="1" applyBorder="1" applyAlignment="1" applyProtection="1">
      <alignment horizontal="center" vertical="center"/>
      <protection locked="0"/>
    </xf>
    <xf numFmtId="0" fontId="29" fillId="0" borderId="48" xfId="8" applyFont="1" applyBorder="1" applyAlignment="1" applyProtection="1">
      <alignment horizontal="center" vertical="center"/>
      <protection locked="0"/>
    </xf>
    <xf numFmtId="0" fontId="29" fillId="0" borderId="44" xfId="8" applyFont="1" applyBorder="1" applyAlignment="1" applyProtection="1">
      <alignment horizontal="center" vertical="center"/>
      <protection locked="0"/>
    </xf>
    <xf numFmtId="0" fontId="29" fillId="0" borderId="121" xfId="8" applyFont="1" applyBorder="1" applyAlignment="1" applyProtection="1">
      <alignment horizontal="center" vertical="center"/>
      <protection locked="0"/>
    </xf>
    <xf numFmtId="0" fontId="29" fillId="0" borderId="0" xfId="8" applyFont="1" applyAlignment="1" applyProtection="1">
      <alignment horizontal="center" vertical="center"/>
      <protection locked="0"/>
    </xf>
    <xf numFmtId="0" fontId="29" fillId="0" borderId="7" xfId="8" applyFont="1" applyBorder="1" applyAlignment="1" applyProtection="1">
      <alignment horizontal="center" vertical="center"/>
      <protection locked="0"/>
    </xf>
    <xf numFmtId="2" fontId="29" fillId="7" borderId="91" xfId="5" applyNumberFormat="1" applyFont="1" applyFill="1" applyBorder="1" applyAlignment="1" applyProtection="1">
      <alignment horizontal="right" vertical="center"/>
      <protection hidden="1"/>
    </xf>
    <xf numFmtId="2" fontId="29" fillId="7" borderId="94" xfId="5" applyNumberFormat="1" applyFont="1" applyFill="1" applyBorder="1" applyAlignment="1" applyProtection="1">
      <alignment horizontal="right" vertical="center"/>
      <protection hidden="1"/>
    </xf>
    <xf numFmtId="0" fontId="29" fillId="0" borderId="118" xfId="8" applyFont="1" applyBorder="1" applyAlignment="1" applyProtection="1">
      <alignment horizontal="right" vertical="center"/>
      <protection hidden="1"/>
    </xf>
    <xf numFmtId="0" fontId="29" fillId="0" borderId="82" xfId="8" applyFont="1" applyBorder="1" applyAlignment="1" applyProtection="1">
      <alignment horizontal="right" vertical="center"/>
      <protection hidden="1"/>
    </xf>
    <xf numFmtId="0" fontId="29" fillId="0" borderId="70" xfId="8" applyFont="1" applyBorder="1" applyAlignment="1" applyProtection="1">
      <alignment horizontal="right" vertical="center"/>
      <protection hidden="1"/>
    </xf>
    <xf numFmtId="0" fontId="29" fillId="0" borderId="82" xfId="8" applyFont="1" applyBorder="1" applyAlignment="1" applyProtection="1">
      <alignment horizontal="center" vertical="center"/>
      <protection hidden="1"/>
    </xf>
    <xf numFmtId="0" fontId="29" fillId="0" borderId="268" xfId="8" applyFont="1" applyBorder="1" applyAlignment="1" applyProtection="1">
      <alignment horizontal="center" vertical="center"/>
      <protection hidden="1"/>
    </xf>
    <xf numFmtId="0" fontId="29" fillId="0" borderId="82" xfId="8" applyFont="1" applyBorder="1" applyAlignment="1" applyProtection="1">
      <alignment vertical="center" shrinkToFit="1"/>
      <protection hidden="1"/>
    </xf>
    <xf numFmtId="2" fontId="29" fillId="7" borderId="82" xfId="5" applyNumberFormat="1" applyFont="1" applyFill="1" applyBorder="1" applyAlignment="1" applyProtection="1">
      <alignment horizontal="right" vertical="center"/>
      <protection hidden="1"/>
    </xf>
    <xf numFmtId="2" fontId="29" fillId="7" borderId="70" xfId="5" applyNumberFormat="1" applyFont="1" applyFill="1" applyBorder="1" applyAlignment="1" applyProtection="1">
      <alignment horizontal="right" vertical="center"/>
      <protection hidden="1"/>
    </xf>
    <xf numFmtId="0" fontId="88" fillId="17" borderId="118" xfId="8" applyFont="1" applyFill="1" applyBorder="1" applyAlignment="1" applyProtection="1">
      <alignment horizontal="center" vertical="center"/>
      <protection locked="0"/>
    </xf>
    <xf numFmtId="0" fontId="88" fillId="17" borderId="82" xfId="8" applyFont="1" applyFill="1" applyBorder="1" applyAlignment="1" applyProtection="1">
      <alignment horizontal="center" vertical="center"/>
      <protection locked="0"/>
    </xf>
    <xf numFmtId="0" fontId="88" fillId="17" borderId="70" xfId="8" applyFont="1" applyFill="1" applyBorder="1" applyAlignment="1" applyProtection="1">
      <alignment horizontal="center" vertical="center"/>
      <protection locked="0"/>
    </xf>
    <xf numFmtId="0" fontId="29" fillId="0" borderId="269" xfId="8" applyFont="1" applyBorder="1" applyAlignment="1" applyProtection="1">
      <alignment horizontal="center" vertical="center"/>
      <protection locked="0"/>
    </xf>
    <xf numFmtId="38" fontId="18" fillId="0" borderId="17" xfId="5" applyFont="1" applyBorder="1" applyAlignment="1" applyProtection="1">
      <alignment horizontal="center" vertical="center"/>
      <protection locked="0"/>
    </xf>
    <xf numFmtId="38" fontId="18" fillId="0" borderId="19" xfId="5" applyFont="1" applyBorder="1" applyAlignment="1" applyProtection="1">
      <alignment horizontal="center" vertical="center"/>
      <protection locked="0"/>
    </xf>
    <xf numFmtId="38" fontId="18" fillId="0" borderId="15" xfId="5" applyFont="1" applyBorder="1" applyAlignment="1" applyProtection="1">
      <alignment horizontal="center" vertical="center"/>
      <protection locked="0"/>
    </xf>
    <xf numFmtId="38" fontId="18" fillId="0" borderId="16" xfId="5" applyFont="1" applyBorder="1" applyAlignment="1" applyProtection="1">
      <alignment horizontal="center" vertical="center"/>
      <protection locked="0"/>
    </xf>
    <xf numFmtId="0" fontId="18" fillId="11" borderId="18" xfId="5" applyNumberFormat="1" applyFont="1" applyFill="1" applyBorder="1" applyAlignment="1" applyProtection="1">
      <alignment horizontal="center" vertical="center"/>
      <protection locked="0"/>
    </xf>
    <xf numFmtId="0" fontId="18" fillId="11" borderId="19" xfId="5" applyNumberFormat="1" applyFont="1" applyFill="1" applyBorder="1" applyAlignment="1" applyProtection="1">
      <alignment horizontal="center" vertical="center"/>
      <protection locked="0"/>
    </xf>
    <xf numFmtId="0" fontId="18" fillId="11" borderId="33" xfId="5" applyNumberFormat="1" applyFont="1" applyFill="1" applyBorder="1" applyAlignment="1" applyProtection="1">
      <alignment horizontal="center" vertical="center"/>
      <protection locked="0"/>
    </xf>
    <xf numFmtId="0" fontId="18" fillId="11" borderId="16" xfId="5" applyNumberFormat="1" applyFont="1" applyFill="1" applyBorder="1" applyAlignment="1" applyProtection="1">
      <alignment horizontal="center" vertical="center"/>
      <protection locked="0"/>
    </xf>
    <xf numFmtId="0" fontId="29" fillId="0" borderId="270" xfId="8" applyFont="1" applyBorder="1" applyAlignment="1" applyProtection="1">
      <alignment horizontal="center" vertical="center"/>
      <protection locked="0"/>
    </xf>
    <xf numFmtId="0" fontId="29" fillId="0" borderId="239" xfId="8" applyFont="1" applyBorder="1" applyAlignment="1" applyProtection="1">
      <alignment horizontal="center" vertical="center"/>
      <protection locked="0"/>
    </xf>
    <xf numFmtId="0" fontId="29" fillId="0" borderId="105" xfId="8" applyFont="1" applyBorder="1" applyAlignment="1" applyProtection="1">
      <alignment horizontal="center" vertical="center"/>
      <protection locked="0"/>
    </xf>
    <xf numFmtId="0" fontId="29" fillId="0" borderId="88" xfId="8" applyFont="1" applyBorder="1" applyAlignment="1" applyProtection="1">
      <alignment horizontal="center" vertical="center"/>
      <protection locked="0"/>
    </xf>
    <xf numFmtId="0" fontId="29" fillId="11" borderId="28" xfId="8" applyFont="1" applyFill="1" applyBorder="1" applyAlignment="1" applyProtection="1">
      <alignment horizontal="center" vertical="center"/>
      <protection locked="0"/>
    </xf>
    <xf numFmtId="0" fontId="29" fillId="11" borderId="89" xfId="8" applyFont="1" applyFill="1" applyBorder="1" applyAlignment="1" applyProtection="1">
      <alignment horizontal="center" vertical="center"/>
      <protection locked="0"/>
    </xf>
    <xf numFmtId="0" fontId="29" fillId="0" borderId="37" xfId="8" applyFont="1" applyBorder="1" applyAlignment="1" applyProtection="1">
      <alignment horizontal="center" vertical="center"/>
      <protection locked="0"/>
    </xf>
    <xf numFmtId="0" fontId="29" fillId="0" borderId="28" xfId="8" applyFont="1" applyBorder="1" applyAlignment="1" applyProtection="1">
      <alignment horizontal="center" vertical="center" shrinkToFit="1"/>
      <protection hidden="1"/>
    </xf>
    <xf numFmtId="0" fontId="29" fillId="0" borderId="37" xfId="8" applyFont="1" applyBorder="1" applyAlignment="1" applyProtection="1">
      <alignment horizontal="center" vertical="center" shrinkToFit="1"/>
      <protection hidden="1"/>
    </xf>
    <xf numFmtId="0" fontId="29" fillId="0" borderId="89" xfId="8" applyFont="1" applyBorder="1" applyAlignment="1" applyProtection="1">
      <alignment horizontal="center" vertical="center" shrinkToFit="1"/>
      <protection hidden="1"/>
    </xf>
    <xf numFmtId="2" fontId="29" fillId="7" borderId="85" xfId="5" applyNumberFormat="1" applyFont="1" applyFill="1" applyBorder="1" applyAlignment="1" applyProtection="1">
      <alignment horizontal="right" vertical="center"/>
      <protection hidden="1"/>
    </xf>
    <xf numFmtId="2" fontId="29" fillId="7" borderId="147" xfId="5" applyNumberFormat="1" applyFont="1" applyFill="1" applyBorder="1" applyAlignment="1" applyProtection="1">
      <alignment horizontal="right" vertical="center"/>
      <protection hidden="1"/>
    </xf>
    <xf numFmtId="0" fontId="29" fillId="0" borderId="93" xfId="8" applyFont="1" applyBorder="1" applyAlignment="1" applyProtection="1">
      <alignment horizontal="center" vertical="center"/>
      <protection hidden="1"/>
    </xf>
    <xf numFmtId="0" fontId="29" fillId="0" borderId="92" xfId="8" applyFont="1" applyBorder="1" applyAlignment="1" applyProtection="1">
      <alignment horizontal="center" vertical="center"/>
      <protection hidden="1"/>
    </xf>
    <xf numFmtId="0" fontId="29" fillId="0" borderId="91" xfId="8" applyFont="1" applyBorder="1" applyProtection="1">
      <alignment vertical="center"/>
      <protection hidden="1"/>
    </xf>
    <xf numFmtId="0" fontId="29" fillId="0" borderId="120" xfId="8" applyFont="1" applyBorder="1" applyAlignment="1" applyProtection="1">
      <alignment horizontal="right" vertical="center"/>
      <protection hidden="1"/>
    </xf>
    <xf numFmtId="0" fontId="29" fillId="0" borderId="44" xfId="8" applyFont="1" applyBorder="1" applyAlignment="1" applyProtection="1">
      <alignment horizontal="right" vertical="center"/>
      <protection hidden="1"/>
    </xf>
    <xf numFmtId="0" fontId="29" fillId="0" borderId="102" xfId="8" applyFont="1" applyBorder="1" applyAlignment="1" applyProtection="1">
      <alignment horizontal="right" vertical="center"/>
      <protection hidden="1"/>
    </xf>
    <xf numFmtId="0" fontId="29" fillId="0" borderId="106" xfId="8" applyFont="1" applyBorder="1" applyAlignment="1" applyProtection="1">
      <alignment horizontal="right" vertical="center"/>
      <protection hidden="1"/>
    </xf>
    <xf numFmtId="0" fontId="29" fillId="0" borderId="50" xfId="8" applyFont="1" applyBorder="1" applyAlignment="1" applyProtection="1">
      <alignment horizontal="right" vertical="center"/>
      <protection hidden="1"/>
    </xf>
    <xf numFmtId="0" fontId="29" fillId="0" borderId="52" xfId="8" applyFont="1" applyBorder="1" applyAlignment="1" applyProtection="1">
      <alignment horizontal="right" vertical="center"/>
      <protection hidden="1"/>
    </xf>
    <xf numFmtId="0" fontId="29" fillId="0" borderId="95" xfId="8" applyFont="1" applyBorder="1" applyAlignment="1" applyProtection="1">
      <alignment horizontal="center" vertical="center"/>
      <protection hidden="1"/>
    </xf>
    <xf numFmtId="0" fontId="29" fillId="0" borderId="85" xfId="8" applyFont="1" applyBorder="1" applyAlignment="1" applyProtection="1">
      <alignment horizontal="center" vertical="center"/>
      <protection hidden="1"/>
    </xf>
    <xf numFmtId="0" fontId="29" fillId="0" borderId="41" xfId="8" applyFont="1" applyBorder="1" applyAlignment="1" applyProtection="1">
      <alignment horizontal="center" vertical="center"/>
      <protection hidden="1"/>
    </xf>
    <xf numFmtId="0" fontId="29" fillId="0" borderId="85" xfId="8" applyFont="1" applyBorder="1" applyProtection="1">
      <alignment vertical="center"/>
      <protection hidden="1"/>
    </xf>
    <xf numFmtId="0" fontId="29" fillId="0" borderId="90" xfId="8" applyFont="1" applyBorder="1" applyAlignment="1" applyProtection="1">
      <alignment horizontal="center" vertical="center"/>
      <protection hidden="1"/>
    </xf>
    <xf numFmtId="0" fontId="29" fillId="0" borderId="91" xfId="8" applyFont="1" applyBorder="1" applyAlignment="1" applyProtection="1">
      <alignment horizontal="center" vertical="center"/>
      <protection hidden="1"/>
    </xf>
    <xf numFmtId="0" fontId="29" fillId="0" borderId="269" xfId="8" applyFont="1" applyBorder="1" applyAlignment="1" applyProtection="1">
      <alignment horizontal="center" vertical="top" wrapText="1" shrinkToFit="1"/>
      <protection hidden="1"/>
    </xf>
    <xf numFmtId="0" fontId="29" fillId="0" borderId="121" xfId="8" applyFont="1" applyBorder="1" applyAlignment="1" applyProtection="1">
      <alignment horizontal="center" vertical="top" wrapText="1" shrinkToFit="1"/>
      <protection hidden="1"/>
    </xf>
    <xf numFmtId="0" fontId="29" fillId="0" borderId="102" xfId="8" applyFont="1" applyBorder="1" applyAlignment="1" applyProtection="1">
      <alignment horizontal="center" vertical="top" wrapText="1" shrinkToFit="1"/>
      <protection hidden="1"/>
    </xf>
    <xf numFmtId="0" fontId="34" fillId="0" borderId="103" xfId="8" applyFont="1" applyBorder="1" applyAlignment="1" applyProtection="1">
      <alignment horizontal="center" vertical="center"/>
      <protection hidden="1"/>
    </xf>
    <xf numFmtId="0" fontId="34" fillId="0" borderId="19" xfId="8" applyFont="1" applyBorder="1" applyAlignment="1" applyProtection="1">
      <alignment horizontal="center" vertical="center"/>
      <protection hidden="1"/>
    </xf>
    <xf numFmtId="0" fontId="34" fillId="0" borderId="106" xfId="8" applyFont="1" applyBorder="1" applyAlignment="1" applyProtection="1">
      <alignment horizontal="center" vertical="center"/>
      <protection hidden="1"/>
    </xf>
    <xf numFmtId="0" fontId="34" fillId="0" borderId="51" xfId="8" applyFont="1" applyBorder="1" applyAlignment="1" applyProtection="1">
      <alignment horizontal="center" vertical="center"/>
      <protection hidden="1"/>
    </xf>
    <xf numFmtId="0" fontId="29" fillId="0" borderId="28" xfId="8" applyFont="1" applyBorder="1" applyAlignment="1" applyProtection="1">
      <alignment horizontal="center" vertical="center"/>
      <protection hidden="1"/>
    </xf>
    <xf numFmtId="0" fontId="29" fillId="0" borderId="29" xfId="8" applyFont="1" applyBorder="1" applyAlignment="1" applyProtection="1">
      <alignment horizontal="center" vertical="center"/>
      <protection hidden="1"/>
    </xf>
    <xf numFmtId="0" fontId="29" fillId="0" borderId="37" xfId="8" applyFont="1" applyBorder="1" applyProtection="1">
      <alignment vertical="center"/>
      <protection hidden="1"/>
    </xf>
    <xf numFmtId="2" fontId="29" fillId="7" borderId="37" xfId="5" applyNumberFormat="1" applyFont="1" applyFill="1" applyBorder="1" applyAlignment="1" applyProtection="1">
      <alignment horizontal="right" vertical="center"/>
      <protection hidden="1"/>
    </xf>
    <xf numFmtId="2" fontId="29" fillId="7" borderId="89" xfId="5" applyNumberFormat="1" applyFont="1" applyFill="1" applyBorder="1" applyAlignment="1" applyProtection="1">
      <alignment horizontal="right" vertical="center"/>
      <protection hidden="1"/>
    </xf>
    <xf numFmtId="0" fontId="34" fillId="0" borderId="120" xfId="8" applyFont="1" applyBorder="1" applyAlignment="1" applyProtection="1">
      <alignment vertical="top" wrapText="1"/>
      <protection hidden="1"/>
    </xf>
    <xf numFmtId="0" fontId="34" fillId="0" borderId="44" xfId="8" applyFont="1" applyBorder="1" applyAlignment="1" applyProtection="1">
      <alignment vertical="top" wrapText="1"/>
      <protection hidden="1"/>
    </xf>
    <xf numFmtId="0" fontId="34" fillId="0" borderId="102" xfId="8" applyFont="1" applyBorder="1" applyAlignment="1" applyProtection="1">
      <alignment vertical="top" wrapText="1"/>
      <protection hidden="1"/>
    </xf>
    <xf numFmtId="0" fontId="34" fillId="0" borderId="86" xfId="8" applyFont="1" applyBorder="1" applyAlignment="1" applyProtection="1">
      <alignment vertical="top" wrapText="1"/>
      <protection hidden="1"/>
    </xf>
    <xf numFmtId="0" fontId="34" fillId="0" borderId="0" xfId="8" applyFont="1" applyAlignment="1" applyProtection="1">
      <alignment vertical="top" wrapText="1"/>
      <protection hidden="1"/>
    </xf>
    <xf numFmtId="0" fontId="34" fillId="0" borderId="87" xfId="8" applyFont="1" applyBorder="1" applyAlignment="1" applyProtection="1">
      <alignment vertical="top" wrapText="1"/>
      <protection hidden="1"/>
    </xf>
    <xf numFmtId="0" fontId="34" fillId="0" borderId="120" xfId="8" applyFont="1" applyBorder="1" applyAlignment="1" applyProtection="1">
      <alignment horizontal="center" vertical="center" wrapText="1"/>
      <protection hidden="1"/>
    </xf>
    <xf numFmtId="0" fontId="34" fillId="0" borderId="102" xfId="8" applyFont="1" applyBorder="1" applyAlignment="1" applyProtection="1">
      <alignment horizontal="center" vertical="center" wrapText="1"/>
      <protection hidden="1"/>
    </xf>
    <xf numFmtId="0" fontId="34" fillId="0" borderId="86" xfId="8" applyFont="1" applyBorder="1" applyAlignment="1" applyProtection="1">
      <alignment horizontal="center" vertical="center" wrapText="1"/>
      <protection hidden="1"/>
    </xf>
    <xf numFmtId="0" fontId="34" fillId="0" borderId="87" xfId="8" applyFont="1" applyBorder="1" applyAlignment="1" applyProtection="1">
      <alignment horizontal="center" vertical="center" wrapText="1"/>
      <protection hidden="1"/>
    </xf>
    <xf numFmtId="0" fontId="34" fillId="0" borderId="106" xfId="8" applyFont="1" applyBorder="1" applyAlignment="1" applyProtection="1">
      <alignment horizontal="center" vertical="center" wrapText="1"/>
      <protection hidden="1"/>
    </xf>
    <xf numFmtId="0" fontId="34" fillId="0" borderId="52" xfId="8" applyFont="1" applyBorder="1" applyAlignment="1" applyProtection="1">
      <alignment horizontal="center" vertical="center" wrapText="1"/>
      <protection hidden="1"/>
    </xf>
    <xf numFmtId="0" fontId="29" fillId="0" borderId="120" xfId="8" applyFont="1" applyBorder="1" applyAlignment="1" applyProtection="1">
      <alignment horizontal="center" vertical="top"/>
      <protection hidden="1"/>
    </xf>
    <xf numFmtId="0" fontId="29" fillId="0" borderId="121" xfId="8" applyFont="1" applyBorder="1" applyAlignment="1" applyProtection="1">
      <alignment horizontal="center" vertical="top"/>
      <protection hidden="1"/>
    </xf>
    <xf numFmtId="0" fontId="29" fillId="0" borderId="269" xfId="8" applyFont="1" applyBorder="1" applyAlignment="1" applyProtection="1">
      <alignment horizontal="center" vertical="top"/>
      <protection hidden="1"/>
    </xf>
    <xf numFmtId="0" fontId="34" fillId="0" borderId="106" xfId="8" applyFont="1" applyBorder="1" applyAlignment="1" applyProtection="1">
      <alignment vertical="top" wrapText="1"/>
      <protection hidden="1"/>
    </xf>
    <xf numFmtId="0" fontId="34" fillId="0" borderId="50" xfId="8" applyFont="1" applyBorder="1" applyAlignment="1" applyProtection="1">
      <alignment vertical="top" wrapText="1"/>
      <protection hidden="1"/>
    </xf>
    <xf numFmtId="0" fontId="34" fillId="0" borderId="52" xfId="8" applyFont="1" applyBorder="1" applyAlignment="1" applyProtection="1">
      <alignment vertical="top" wrapText="1"/>
      <protection hidden="1"/>
    </xf>
    <xf numFmtId="0" fontId="34" fillId="0" borderId="44" xfId="8" applyFont="1" applyBorder="1" applyAlignment="1" applyProtection="1">
      <alignment horizontal="center" vertical="center" wrapText="1"/>
      <protection hidden="1"/>
    </xf>
    <xf numFmtId="0" fontId="83" fillId="0" borderId="44" xfId="8" applyFont="1" applyBorder="1" applyProtection="1">
      <alignment vertical="center"/>
      <protection hidden="1"/>
    </xf>
    <xf numFmtId="0" fontId="83" fillId="0" borderId="121" xfId="8" applyFont="1" applyBorder="1" applyProtection="1">
      <alignment vertical="center"/>
      <protection hidden="1"/>
    </xf>
    <xf numFmtId="0" fontId="83" fillId="0" borderId="106" xfId="8" applyFont="1" applyBorder="1" applyProtection="1">
      <alignment vertical="center"/>
      <protection hidden="1"/>
    </xf>
    <xf numFmtId="0" fontId="83" fillId="0" borderId="50" xfId="8" applyFont="1" applyBorder="1" applyProtection="1">
      <alignment vertical="center"/>
      <protection hidden="1"/>
    </xf>
    <xf numFmtId="0" fontId="83" fillId="0" borderId="51" xfId="8" applyFont="1" applyBorder="1" applyProtection="1">
      <alignment vertical="center"/>
      <protection hidden="1"/>
    </xf>
    <xf numFmtId="0" fontId="29" fillId="0" borderId="258" xfId="8" applyFont="1" applyBorder="1" applyAlignment="1" applyProtection="1">
      <alignment horizontal="center" vertical="center"/>
      <protection hidden="1"/>
    </xf>
    <xf numFmtId="0" fontId="29" fillId="0" borderId="276" xfId="8" applyFont="1" applyBorder="1" applyAlignment="1" applyProtection="1">
      <alignment horizontal="center" vertical="center"/>
      <protection hidden="1"/>
    </xf>
    <xf numFmtId="0" fontId="29" fillId="0" borderId="262" xfId="8" applyFont="1" applyBorder="1" applyAlignment="1" applyProtection="1">
      <alignment horizontal="center" vertical="center"/>
      <protection hidden="1"/>
    </xf>
    <xf numFmtId="0" fontId="29" fillId="0" borderId="28" xfId="8" applyFont="1" applyBorder="1" applyAlignment="1">
      <alignment horizontal="center" vertical="center"/>
    </xf>
    <xf numFmtId="0" fontId="29" fillId="0" borderId="29" xfId="8" applyFont="1" applyBorder="1" applyAlignment="1">
      <alignment horizontal="center" vertical="center"/>
    </xf>
    <xf numFmtId="0" fontId="29" fillId="0" borderId="89" xfId="8" applyFont="1" applyBorder="1" applyAlignment="1">
      <alignment horizontal="center" vertical="center"/>
    </xf>
    <xf numFmtId="0" fontId="29" fillId="0" borderId="90" xfId="8" applyFont="1" applyBorder="1" applyAlignment="1">
      <alignment horizontal="center" vertical="center"/>
    </xf>
    <xf numFmtId="0" fontId="29" fillId="0" borderId="92" xfId="8" applyFont="1" applyBorder="1" applyAlignment="1">
      <alignment horizontal="center" vertical="center"/>
    </xf>
    <xf numFmtId="0" fontId="29" fillId="0" borderId="93" xfId="8" applyFont="1" applyBorder="1" applyAlignment="1">
      <alignment horizontal="center" vertical="center"/>
    </xf>
    <xf numFmtId="0" fontId="29" fillId="0" borderId="94" xfId="8" applyFont="1" applyBorder="1" applyAlignment="1">
      <alignment horizontal="center" vertical="center"/>
    </xf>
    <xf numFmtId="0" fontId="3" fillId="0" borderId="17" xfId="8" applyFont="1" applyBorder="1" applyAlignment="1" applyProtection="1">
      <alignment horizontal="center" vertical="center"/>
      <protection locked="0"/>
    </xf>
    <xf numFmtId="0" fontId="3" fillId="0" borderId="19" xfId="8" applyFont="1" applyBorder="1" applyAlignment="1" applyProtection="1">
      <alignment horizontal="center" vertical="center"/>
      <protection locked="0"/>
    </xf>
    <xf numFmtId="0" fontId="3" fillId="0" borderId="15" xfId="8" applyFont="1" applyBorder="1" applyAlignment="1" applyProtection="1">
      <alignment horizontal="center" vertical="center"/>
      <protection locked="0"/>
    </xf>
    <xf numFmtId="0" fontId="3" fillId="0" borderId="16" xfId="8" applyFont="1" applyBorder="1" applyAlignment="1" applyProtection="1">
      <alignment horizontal="center" vertical="center"/>
      <protection locked="0"/>
    </xf>
    <xf numFmtId="0" fontId="3" fillId="11" borderId="18" xfId="8" applyFont="1" applyFill="1" applyBorder="1" applyAlignment="1" applyProtection="1">
      <alignment horizontal="center" vertical="center"/>
      <protection locked="0"/>
    </xf>
    <xf numFmtId="0" fontId="3" fillId="11" borderId="19" xfId="8" applyFont="1" applyFill="1" applyBorder="1" applyAlignment="1" applyProtection="1">
      <alignment horizontal="center" vertical="center"/>
      <protection locked="0"/>
    </xf>
    <xf numFmtId="0" fontId="3" fillId="11" borderId="33" xfId="8" applyFont="1" applyFill="1" applyBorder="1" applyAlignment="1" applyProtection="1">
      <alignment horizontal="center" vertical="center"/>
      <protection locked="0"/>
    </xf>
    <xf numFmtId="0" fontId="3" fillId="11" borderId="16" xfId="8" applyFont="1" applyFill="1" applyBorder="1" applyAlignment="1" applyProtection="1">
      <alignment horizontal="center" vertical="center"/>
      <protection locked="0"/>
    </xf>
    <xf numFmtId="0" fontId="116" fillId="11" borderId="120" xfId="8" applyFont="1" applyFill="1" applyBorder="1" applyAlignment="1" applyProtection="1">
      <alignment horizontal="center" vertical="center" shrinkToFit="1"/>
      <protection locked="0"/>
    </xf>
    <xf numFmtId="0" fontId="116" fillId="11" borderId="44" xfId="8" applyFont="1" applyFill="1" applyBorder="1" applyAlignment="1" applyProtection="1">
      <alignment horizontal="center" vertical="center" shrinkToFit="1"/>
      <protection locked="0"/>
    </xf>
    <xf numFmtId="0" fontId="116" fillId="11" borderId="102" xfId="8" applyFont="1" applyFill="1" applyBorder="1" applyAlignment="1" applyProtection="1">
      <alignment horizontal="center" vertical="center" shrinkToFit="1"/>
      <protection locked="0"/>
    </xf>
    <xf numFmtId="0" fontId="116" fillId="11" borderId="106" xfId="8" applyFont="1" applyFill="1" applyBorder="1" applyAlignment="1" applyProtection="1">
      <alignment horizontal="center" vertical="center" shrinkToFit="1"/>
      <protection locked="0"/>
    </xf>
    <xf numFmtId="0" fontId="116" fillId="11" borderId="50" xfId="8" applyFont="1" applyFill="1" applyBorder="1" applyAlignment="1" applyProtection="1">
      <alignment horizontal="center" vertical="center" shrinkToFit="1"/>
      <protection locked="0"/>
    </xf>
    <xf numFmtId="0" fontId="116" fillId="11" borderId="52" xfId="8" applyFont="1" applyFill="1" applyBorder="1" applyAlignment="1" applyProtection="1">
      <alignment horizontal="center" vertical="center" shrinkToFit="1"/>
      <protection locked="0"/>
    </xf>
    <xf numFmtId="0" fontId="3" fillId="0" borderId="0" xfId="8" applyFont="1" applyAlignment="1" applyProtection="1">
      <alignment horizontal="center" vertical="center"/>
      <protection locked="0"/>
    </xf>
    <xf numFmtId="0" fontId="3" fillId="0" borderId="118" xfId="8" applyFont="1" applyBorder="1" applyAlignment="1" applyProtection="1">
      <alignment horizontal="center" vertical="center" shrinkToFit="1"/>
      <protection locked="0"/>
    </xf>
    <xf numFmtId="0" fontId="3" fillId="0" borderId="82" xfId="8" applyFont="1" applyBorder="1" applyAlignment="1" applyProtection="1">
      <alignment horizontal="center" vertical="center" shrinkToFit="1"/>
      <protection locked="0"/>
    </xf>
    <xf numFmtId="0" fontId="3" fillId="0" borderId="70" xfId="8" applyFont="1" applyBorder="1" applyAlignment="1" applyProtection="1">
      <alignment horizontal="center" vertical="center" shrinkToFit="1"/>
      <protection locked="0"/>
    </xf>
    <xf numFmtId="0" fontId="3" fillId="7" borderId="118" xfId="8" applyFont="1" applyFill="1" applyBorder="1" applyAlignment="1" applyProtection="1">
      <alignment horizontal="right" vertical="center"/>
      <protection locked="0"/>
    </xf>
    <xf numFmtId="0" fontId="3" fillId="7" borderId="82" xfId="8" applyFont="1" applyFill="1" applyBorder="1" applyAlignment="1" applyProtection="1">
      <alignment horizontal="right" vertical="center"/>
      <protection locked="0"/>
    </xf>
    <xf numFmtId="0" fontId="88" fillId="16" borderId="118" xfId="8" applyFont="1" applyFill="1" applyBorder="1" applyAlignment="1" applyProtection="1">
      <alignment horizontal="center" vertical="center"/>
      <protection locked="0"/>
    </xf>
    <xf numFmtId="0" fontId="88" fillId="16" borderId="82" xfId="8" applyFont="1" applyFill="1" applyBorder="1" applyAlignment="1" applyProtection="1">
      <alignment horizontal="center" vertical="center"/>
      <protection locked="0"/>
    </xf>
    <xf numFmtId="0" fontId="88" fillId="16" borderId="70" xfId="8" applyFont="1" applyFill="1" applyBorder="1" applyAlignment="1" applyProtection="1">
      <alignment horizontal="center" vertical="center"/>
      <protection locked="0"/>
    </xf>
    <xf numFmtId="0" fontId="29" fillId="0" borderId="270" xfId="8" applyFont="1" applyBorder="1" applyAlignment="1">
      <alignment horizontal="center" vertical="center" wrapText="1"/>
    </xf>
    <xf numFmtId="0" fontId="29" fillId="0" borderId="239" xfId="8" applyFont="1" applyBorder="1" applyAlignment="1">
      <alignment horizontal="center" vertical="center" wrapText="1"/>
    </xf>
    <xf numFmtId="0" fontId="29" fillId="0" borderId="320" xfId="8" applyFont="1" applyBorder="1" applyAlignment="1">
      <alignment horizontal="center" vertical="center"/>
    </xf>
    <xf numFmtId="0" fontId="29" fillId="0" borderId="32" xfId="8" applyFont="1" applyBorder="1" applyAlignment="1">
      <alignment horizontal="center" vertical="center"/>
    </xf>
    <xf numFmtId="0" fontId="29" fillId="0" borderId="321" xfId="8" applyFont="1" applyBorder="1" applyAlignment="1">
      <alignment horizontal="center" vertical="center"/>
    </xf>
    <xf numFmtId="0" fontId="34" fillId="0" borderId="322" xfId="8" applyFont="1" applyBorder="1" applyAlignment="1">
      <alignment horizontal="center" vertical="center"/>
    </xf>
    <xf numFmtId="0" fontId="34" fillId="0" borderId="323" xfId="8" applyFont="1" applyBorder="1" applyAlignment="1">
      <alignment horizontal="center" vertical="center"/>
    </xf>
    <xf numFmtId="0" fontId="34" fillId="0" borderId="324" xfId="8" applyFont="1" applyBorder="1" applyAlignment="1">
      <alignment horizontal="center" vertical="center"/>
    </xf>
    <xf numFmtId="0" fontId="29" fillId="0" borderId="95" xfId="8" applyFont="1" applyBorder="1" applyAlignment="1">
      <alignment horizontal="center" vertical="center"/>
    </xf>
    <xf numFmtId="0" fontId="29" fillId="0" borderId="85" xfId="8" applyFont="1" applyBorder="1" applyAlignment="1">
      <alignment horizontal="center" vertical="center"/>
    </xf>
    <xf numFmtId="0" fontId="29" fillId="0" borderId="147" xfId="8" applyFont="1" applyBorder="1" applyAlignment="1">
      <alignment horizontal="center" vertical="center"/>
    </xf>
    <xf numFmtId="0" fontId="29" fillId="0" borderId="120" xfId="8" applyFont="1" applyBorder="1" applyAlignment="1">
      <alignment horizontal="center" vertical="center" wrapText="1"/>
    </xf>
    <xf numFmtId="0" fontId="29" fillId="0" borderId="102" xfId="8" applyFont="1" applyBorder="1" applyAlignment="1">
      <alignment horizontal="center" vertical="center"/>
    </xf>
    <xf numFmtId="0" fontId="29" fillId="0" borderId="86" xfId="8" applyFont="1" applyBorder="1" applyAlignment="1">
      <alignment horizontal="center" vertical="center"/>
    </xf>
    <xf numFmtId="0" fontId="29" fillId="0" borderId="87" xfId="8" applyFont="1" applyBorder="1" applyAlignment="1">
      <alignment horizontal="center" vertical="center"/>
    </xf>
    <xf numFmtId="0" fontId="29" fillId="0" borderId="84" xfId="8" applyFont="1" applyBorder="1" applyAlignment="1">
      <alignment horizontal="center" vertical="center"/>
    </xf>
    <xf numFmtId="0" fontId="29" fillId="0" borderId="48" xfId="8" applyFont="1" applyBorder="1" applyAlignment="1">
      <alignment horizontal="center" vertical="center"/>
    </xf>
    <xf numFmtId="0" fontId="3" fillId="11" borderId="118" xfId="8" applyFont="1" applyFill="1" applyBorder="1" applyAlignment="1" applyProtection="1">
      <alignment horizontal="center" vertical="center" shrinkToFit="1"/>
      <protection locked="0"/>
    </xf>
    <xf numFmtId="0" fontId="3" fillId="11" borderId="82" xfId="8" applyFont="1" applyFill="1" applyBorder="1" applyAlignment="1" applyProtection="1">
      <alignment horizontal="center" vertical="center" shrinkToFit="1"/>
      <protection locked="0"/>
    </xf>
    <xf numFmtId="0" fontId="3" fillId="11" borderId="70" xfId="8" applyFont="1" applyFill="1" applyBorder="1" applyAlignment="1" applyProtection="1">
      <alignment horizontal="center" vertical="center" shrinkToFit="1"/>
      <protection locked="0"/>
    </xf>
    <xf numFmtId="9" fontId="3" fillId="7" borderId="118" xfId="8" quotePrefix="1" applyNumberFormat="1" applyFont="1" applyFill="1" applyBorder="1" applyAlignment="1" applyProtection="1">
      <alignment horizontal="right" vertical="center"/>
      <protection hidden="1"/>
    </xf>
    <xf numFmtId="9" fontId="3" fillId="7" borderId="82" xfId="8" quotePrefix="1" applyNumberFormat="1" applyFont="1" applyFill="1" applyBorder="1" applyAlignment="1" applyProtection="1">
      <alignment horizontal="right" vertical="center"/>
      <protection hidden="1"/>
    </xf>
    <xf numFmtId="9" fontId="3" fillId="7" borderId="70" xfId="8" quotePrefix="1" applyNumberFormat="1" applyFont="1" applyFill="1" applyBorder="1" applyAlignment="1" applyProtection="1">
      <alignment horizontal="right" vertical="center"/>
      <protection hidden="1"/>
    </xf>
    <xf numFmtId="0" fontId="29" fillId="0" borderId="120" xfId="8" applyFont="1" applyBorder="1" applyAlignment="1">
      <alignment horizontal="center" vertical="center"/>
    </xf>
    <xf numFmtId="0" fontId="29" fillId="0" borderId="44" xfId="8" applyFont="1" applyBorder="1" applyAlignment="1">
      <alignment horizontal="center" vertical="center"/>
    </xf>
    <xf numFmtId="0" fontId="29" fillId="0" borderId="121" xfId="8" applyFont="1" applyBorder="1" applyAlignment="1">
      <alignment horizontal="center" vertical="center"/>
    </xf>
    <xf numFmtId="0" fontId="29" fillId="0" borderId="33" xfId="8" applyFont="1" applyBorder="1" applyAlignment="1">
      <alignment horizontal="center" vertical="center"/>
    </xf>
    <xf numFmtId="0" fontId="29" fillId="0" borderId="16" xfId="8" applyFont="1" applyBorder="1" applyAlignment="1">
      <alignment horizontal="center" vertical="center"/>
    </xf>
    <xf numFmtId="0" fontId="29" fillId="0" borderId="40" xfId="8" applyFont="1" applyBorder="1" applyAlignment="1">
      <alignment horizontal="center" vertical="center"/>
    </xf>
    <xf numFmtId="0" fontId="29" fillId="0" borderId="270" xfId="8" applyFont="1" applyBorder="1" applyAlignment="1">
      <alignment horizontal="center" vertical="center"/>
    </xf>
    <xf numFmtId="0" fontId="29" fillId="0" borderId="239" xfId="8" applyFont="1" applyBorder="1" applyAlignment="1">
      <alignment horizontal="center" vertical="center"/>
    </xf>
    <xf numFmtId="0" fontId="29" fillId="0" borderId="105" xfId="8" applyFont="1" applyBorder="1" applyAlignment="1">
      <alignment horizontal="center" vertical="center"/>
    </xf>
    <xf numFmtId="0" fontId="29" fillId="0" borderId="88" xfId="8" applyFont="1" applyBorder="1" applyAlignment="1">
      <alignment horizontal="center" vertical="center"/>
    </xf>
    <xf numFmtId="0" fontId="29" fillId="11" borderId="28" xfId="8" applyFont="1" applyFill="1" applyBorder="1" applyAlignment="1">
      <alignment horizontal="center" vertical="center"/>
    </xf>
    <xf numFmtId="0" fontId="29" fillId="11" borderId="89" xfId="8" applyFont="1" applyFill="1" applyBorder="1" applyAlignment="1">
      <alignment horizontal="center" vertical="center"/>
    </xf>
    <xf numFmtId="0" fontId="29" fillId="0" borderId="15" xfId="8" applyFont="1" applyBorder="1" applyAlignment="1">
      <alignment horizontal="center" vertical="center"/>
    </xf>
    <xf numFmtId="0" fontId="29" fillId="0" borderId="28" xfId="8" applyFont="1" applyBorder="1" applyAlignment="1">
      <alignment horizontal="center" vertical="center" shrinkToFit="1"/>
    </xf>
    <xf numFmtId="0" fontId="29" fillId="0" borderId="37" xfId="8" applyFont="1" applyBorder="1" applyAlignment="1">
      <alignment horizontal="center" vertical="center" shrinkToFit="1"/>
    </xf>
    <xf numFmtId="0" fontId="29" fillId="0" borderId="89" xfId="8" applyFont="1" applyBorder="1" applyAlignment="1">
      <alignment horizontal="center" vertical="center" shrinkToFit="1"/>
    </xf>
    <xf numFmtId="0" fontId="88" fillId="0" borderId="118" xfId="7" applyFont="1" applyBorder="1" applyAlignment="1">
      <alignment horizontal="center" vertical="center"/>
    </xf>
    <xf numFmtId="0" fontId="88" fillId="0" borderId="70" xfId="7" applyFont="1" applyBorder="1" applyAlignment="1">
      <alignment horizontal="center" vertical="center"/>
    </xf>
    <xf numFmtId="0" fontId="88" fillId="0" borderId="0" xfId="7" applyFont="1" applyBorder="1" applyAlignment="1">
      <alignment horizontal="center" vertical="center"/>
    </xf>
    <xf numFmtId="0" fontId="29" fillId="0" borderId="139" xfId="8" applyFont="1" applyBorder="1" applyAlignment="1" applyProtection="1">
      <alignment horizontal="center" vertical="center" wrapText="1"/>
      <protection locked="0"/>
    </xf>
    <xf numFmtId="0" fontId="29" fillId="0" borderId="322" xfId="8" applyFont="1" applyBorder="1" applyAlignment="1" applyProtection="1">
      <alignment horizontal="center" vertical="center"/>
      <protection locked="0"/>
    </xf>
    <xf numFmtId="0" fontId="29" fillId="0" borderId="323" xfId="8" applyFont="1" applyBorder="1" applyAlignment="1" applyProtection="1">
      <alignment horizontal="center" vertical="center"/>
      <protection locked="0"/>
    </xf>
    <xf numFmtId="0" fontId="29" fillId="0" borderId="324" xfId="8" applyFont="1" applyBorder="1" applyAlignment="1" applyProtection="1">
      <alignment horizontal="center" vertical="center"/>
      <protection locked="0"/>
    </xf>
    <xf numFmtId="0" fontId="29" fillId="0" borderId="120" xfId="8" applyFont="1" applyBorder="1" applyAlignment="1" applyProtection="1">
      <alignment horizontal="center" vertical="center" wrapText="1" shrinkToFit="1"/>
      <protection locked="0"/>
    </xf>
    <xf numFmtId="0" fontId="29" fillId="0" borderId="44" xfId="8" applyFont="1" applyBorder="1" applyAlignment="1" applyProtection="1">
      <alignment horizontal="center" vertical="center" shrinkToFit="1"/>
      <protection locked="0"/>
    </xf>
    <xf numFmtId="0" fontId="56" fillId="0" borderId="84" xfId="8" applyFont="1" applyBorder="1" applyAlignment="1" applyProtection="1">
      <alignment horizontal="center" vertical="center"/>
      <protection locked="0"/>
    </xf>
    <xf numFmtId="0" fontId="56" fillId="0" borderId="33" xfId="8" applyFont="1" applyBorder="1" applyAlignment="1" applyProtection="1">
      <alignment horizontal="center" vertical="center"/>
      <protection locked="0"/>
    </xf>
    <xf numFmtId="0" fontId="29" fillId="0" borderId="40" xfId="8" applyFont="1" applyBorder="1" applyAlignment="1" applyProtection="1">
      <alignment horizontal="center" vertical="center" shrinkToFit="1"/>
      <protection locked="0"/>
    </xf>
    <xf numFmtId="0" fontId="29" fillId="0" borderId="147" xfId="8" applyFont="1" applyBorder="1" applyAlignment="1" applyProtection="1">
      <alignment horizontal="center" vertical="center" shrinkToFit="1"/>
      <protection locked="0"/>
    </xf>
    <xf numFmtId="0" fontId="47" fillId="0" borderId="120" xfId="8" applyFont="1" applyBorder="1" applyAlignment="1" applyProtection="1">
      <alignment horizontal="center" vertical="center" wrapText="1"/>
      <protection locked="0"/>
    </xf>
    <xf numFmtId="0" fontId="47" fillId="0" borderId="44" xfId="8" applyFont="1" applyBorder="1" applyAlignment="1" applyProtection="1">
      <alignment horizontal="center" vertical="center" wrapText="1"/>
      <protection locked="0"/>
    </xf>
    <xf numFmtId="0" fontId="47" fillId="0" borderId="102" xfId="8" applyFont="1" applyBorder="1" applyAlignment="1" applyProtection="1">
      <alignment horizontal="center" vertical="center" wrapText="1"/>
      <protection locked="0"/>
    </xf>
    <xf numFmtId="0" fontId="47" fillId="0" borderId="106" xfId="8" applyFont="1" applyBorder="1" applyAlignment="1" applyProtection="1">
      <alignment horizontal="center" vertical="center" wrapText="1"/>
      <protection locked="0"/>
    </xf>
    <xf numFmtId="0" fontId="47" fillId="0" borderId="50" xfId="8" applyFont="1" applyBorder="1" applyAlignment="1" applyProtection="1">
      <alignment horizontal="center" vertical="center" wrapText="1"/>
      <protection locked="0"/>
    </xf>
    <xf numFmtId="0" fontId="47" fillId="0" borderId="52" xfId="8" applyFont="1" applyBorder="1" applyAlignment="1" applyProtection="1">
      <alignment horizontal="center" vertical="center" wrapText="1"/>
      <protection locked="0"/>
    </xf>
    <xf numFmtId="0" fontId="3" fillId="0" borderId="106" xfId="8" applyFont="1" applyBorder="1" applyAlignment="1" applyProtection="1">
      <alignment horizontal="center" vertical="center" shrinkToFit="1"/>
      <protection locked="0"/>
    </xf>
    <xf numFmtId="0" fontId="3" fillId="0" borderId="50" xfId="8" applyFont="1" applyBorder="1" applyAlignment="1" applyProtection="1">
      <alignment horizontal="center" vertical="center" shrinkToFit="1"/>
      <protection locked="0"/>
    </xf>
    <xf numFmtId="9" fontId="3" fillId="7" borderId="118" xfId="8" quotePrefix="1" applyNumberFormat="1" applyFont="1" applyFill="1" applyBorder="1" applyAlignment="1" applyProtection="1">
      <alignment horizontal="center" vertical="center"/>
      <protection hidden="1"/>
    </xf>
    <xf numFmtId="9" fontId="3" fillId="7" borderId="82" xfId="8" quotePrefix="1" applyNumberFormat="1" applyFont="1" applyFill="1" applyBorder="1" applyAlignment="1" applyProtection="1">
      <alignment horizontal="center" vertical="center"/>
      <protection hidden="1"/>
    </xf>
    <xf numFmtId="9" fontId="3" fillId="7" borderId="70" xfId="8" quotePrefix="1" applyNumberFormat="1" applyFont="1" applyFill="1" applyBorder="1" applyAlignment="1" applyProtection="1">
      <alignment horizontal="center" vertical="center"/>
      <protection hidden="1"/>
    </xf>
    <xf numFmtId="0" fontId="3" fillId="7" borderId="118" xfId="8" applyFont="1" applyFill="1" applyBorder="1" applyAlignment="1" applyProtection="1">
      <alignment horizontal="center" vertical="center" shrinkToFit="1"/>
      <protection locked="0"/>
    </xf>
    <xf numFmtId="0" fontId="3" fillId="7" borderId="82" xfId="8" applyFont="1" applyFill="1" applyBorder="1" applyAlignment="1" applyProtection="1">
      <alignment horizontal="center" vertical="center" shrinkToFit="1"/>
      <protection locked="0"/>
    </xf>
    <xf numFmtId="0" fontId="29" fillId="0" borderId="106" xfId="8" applyFont="1" applyBorder="1" applyAlignment="1" applyProtection="1">
      <alignment horizontal="center" vertical="center"/>
      <protection locked="0"/>
    </xf>
    <xf numFmtId="0" fontId="29" fillId="0" borderId="50" xfId="8" applyFont="1" applyBorder="1" applyAlignment="1" applyProtection="1">
      <alignment horizontal="center" vertical="center"/>
      <protection locked="0"/>
    </xf>
    <xf numFmtId="0" fontId="29" fillId="0" borderId="52" xfId="8" applyFont="1" applyBorder="1" applyAlignment="1" applyProtection="1">
      <alignment horizontal="center" vertical="center"/>
      <protection locked="0"/>
    </xf>
    <xf numFmtId="0" fontId="29" fillId="0" borderId="28" xfId="8" applyFont="1" applyBorder="1" applyAlignment="1" applyProtection="1">
      <alignment horizontal="center" vertical="center" wrapText="1"/>
      <protection locked="0"/>
    </xf>
    <xf numFmtId="0" fontId="29" fillId="0" borderId="89" xfId="8" applyFont="1" applyBorder="1" applyAlignment="1" applyProtection="1">
      <alignment horizontal="center" vertical="center" wrapText="1"/>
      <protection locked="0"/>
    </xf>
    <xf numFmtId="0" fontId="29" fillId="0" borderId="90" xfId="8" applyFont="1" applyBorder="1" applyAlignment="1" applyProtection="1">
      <alignment horizontal="center" vertical="center"/>
      <protection locked="0"/>
    </xf>
    <xf numFmtId="0" fontId="29" fillId="0" borderId="91" xfId="8" applyFont="1" applyBorder="1" applyAlignment="1" applyProtection="1">
      <alignment horizontal="center" vertical="center"/>
      <protection locked="0"/>
    </xf>
    <xf numFmtId="0" fontId="29" fillId="0" borderId="94" xfId="8" applyFont="1" applyBorder="1" applyAlignment="1" applyProtection="1">
      <alignment horizontal="center" vertical="center"/>
      <protection locked="0"/>
    </xf>
    <xf numFmtId="40" fontId="29" fillId="7" borderId="95" xfId="5" applyNumberFormat="1" applyFont="1" applyFill="1" applyBorder="1" applyAlignment="1" applyProtection="1">
      <alignment vertical="center"/>
      <protection locked="0"/>
    </xf>
    <xf numFmtId="40" fontId="29" fillId="7" borderId="41" xfId="5" applyNumberFormat="1" applyFont="1" applyFill="1" applyBorder="1" applyAlignment="1" applyProtection="1">
      <alignment vertical="center"/>
      <protection locked="0"/>
    </xf>
    <xf numFmtId="40" fontId="29" fillId="7" borderId="96" xfId="5" applyNumberFormat="1" applyFont="1" applyFill="1" applyBorder="1" applyAlignment="1" applyProtection="1">
      <alignment vertical="center"/>
      <protection locked="0"/>
    </xf>
    <xf numFmtId="40" fontId="29" fillId="7" borderId="97" xfId="5" applyNumberFormat="1" applyFont="1" applyFill="1" applyBorder="1" applyAlignment="1" applyProtection="1">
      <alignment vertical="center"/>
      <protection locked="0"/>
    </xf>
    <xf numFmtId="0" fontId="29" fillId="11" borderId="95" xfId="8" applyFont="1" applyFill="1" applyBorder="1" applyAlignment="1" applyProtection="1">
      <alignment horizontal="left" vertical="center"/>
      <protection locked="0"/>
    </xf>
    <xf numFmtId="0" fontId="29" fillId="11" borderId="85" xfId="8" applyFont="1" applyFill="1" applyBorder="1" applyAlignment="1" applyProtection="1">
      <alignment horizontal="left" vertical="center"/>
      <protection locked="0"/>
    </xf>
    <xf numFmtId="0" fontId="29" fillId="11" borderId="147" xfId="8" applyFont="1" applyFill="1" applyBorder="1" applyAlignment="1" applyProtection="1">
      <alignment horizontal="left" vertical="center"/>
      <protection locked="0"/>
    </xf>
    <xf numFmtId="40" fontId="29" fillId="7" borderId="88" xfId="5" applyNumberFormat="1" applyFont="1" applyFill="1" applyBorder="1" applyAlignment="1" applyProtection="1">
      <alignment vertical="center"/>
      <protection locked="0"/>
    </xf>
    <xf numFmtId="40" fontId="29" fillId="7" borderId="29" xfId="5" applyNumberFormat="1" applyFont="1" applyFill="1" applyBorder="1" applyAlignment="1" applyProtection="1">
      <alignment vertical="center"/>
      <protection locked="0"/>
    </xf>
    <xf numFmtId="40" fontId="29" fillId="7" borderId="1" xfId="5" applyNumberFormat="1" applyFont="1" applyFill="1" applyBorder="1" applyAlignment="1" applyProtection="1">
      <alignment vertical="center"/>
      <protection locked="0"/>
    </xf>
    <xf numFmtId="40" fontId="29" fillId="7" borderId="98" xfId="5" applyNumberFormat="1" applyFont="1" applyFill="1" applyBorder="1" applyAlignment="1" applyProtection="1">
      <alignment vertical="center"/>
      <protection locked="0"/>
    </xf>
    <xf numFmtId="0" fontId="29" fillId="11" borderId="88" xfId="8" applyFont="1" applyFill="1" applyBorder="1" applyAlignment="1" applyProtection="1">
      <alignment horizontal="left" vertical="center"/>
      <protection locked="0"/>
    </xf>
    <xf numFmtId="0" fontId="29" fillId="11" borderId="37" xfId="8" applyFont="1" applyFill="1" applyBorder="1" applyAlignment="1" applyProtection="1">
      <alignment horizontal="left" vertical="center"/>
      <protection locked="0"/>
    </xf>
    <xf numFmtId="0" fontId="29" fillId="11" borderId="89" xfId="8" applyFont="1" applyFill="1" applyBorder="1" applyAlignment="1" applyProtection="1">
      <alignment horizontal="left" vertical="center"/>
      <protection locked="0"/>
    </xf>
    <xf numFmtId="0" fontId="29" fillId="0" borderId="258" xfId="8" applyFont="1" applyBorder="1" applyAlignment="1" applyProtection="1">
      <alignment horizontal="center" vertical="center"/>
      <protection locked="0"/>
    </xf>
    <xf numFmtId="0" fontId="29" fillId="0" borderId="276" xfId="8" applyFont="1" applyBorder="1" applyAlignment="1" applyProtection="1">
      <alignment horizontal="center" vertical="center"/>
      <protection locked="0"/>
    </xf>
    <xf numFmtId="0" fontId="29" fillId="0" borderId="262" xfId="8" applyFont="1" applyBorder="1" applyAlignment="1" applyProtection="1">
      <alignment horizontal="center" vertical="center"/>
      <protection locked="0"/>
    </xf>
    <xf numFmtId="40" fontId="29" fillId="7" borderId="327" xfId="5" applyNumberFormat="1" applyFont="1" applyFill="1" applyBorder="1" applyAlignment="1" applyProtection="1">
      <alignment vertical="center"/>
      <protection locked="0"/>
    </xf>
    <xf numFmtId="40" fontId="29" fillId="7" borderId="245" xfId="5" applyNumberFormat="1" applyFont="1" applyFill="1" applyBorder="1" applyAlignment="1" applyProtection="1">
      <alignment vertical="center"/>
      <protection locked="0"/>
    </xf>
    <xf numFmtId="40" fontId="29" fillId="7" borderId="38" xfId="5" applyNumberFormat="1" applyFont="1" applyFill="1" applyBorder="1" applyAlignment="1" applyProtection="1">
      <alignment vertical="center"/>
      <protection locked="0"/>
    </xf>
    <xf numFmtId="40" fontId="29" fillId="7" borderId="170" xfId="5" applyNumberFormat="1" applyFont="1" applyFill="1" applyBorder="1" applyAlignment="1" applyProtection="1">
      <alignment vertical="center"/>
      <protection locked="0"/>
    </xf>
    <xf numFmtId="0" fontId="29" fillId="11" borderId="327" xfId="8" applyFont="1" applyFill="1" applyBorder="1" applyAlignment="1" applyProtection="1">
      <alignment horizontal="left" vertical="center"/>
      <protection locked="0"/>
    </xf>
    <xf numFmtId="0" fontId="29" fillId="11" borderId="244" xfId="8" applyFont="1" applyFill="1" applyBorder="1" applyAlignment="1" applyProtection="1">
      <alignment horizontal="left" vertical="center"/>
      <protection locked="0"/>
    </xf>
    <xf numFmtId="0" fontId="29" fillId="11" borderId="177" xfId="8" applyFont="1" applyFill="1" applyBorder="1" applyAlignment="1" applyProtection="1">
      <alignment horizontal="left" vertical="center"/>
      <protection locked="0"/>
    </xf>
    <xf numFmtId="40" fontId="29" fillId="7" borderId="90" xfId="5" applyNumberFormat="1" applyFont="1" applyFill="1" applyBorder="1" applyAlignment="1" applyProtection="1">
      <alignment vertical="center"/>
      <protection locked="0"/>
    </xf>
    <xf numFmtId="40" fontId="29" fillId="7" borderId="92" xfId="5" applyNumberFormat="1" applyFont="1" applyFill="1" applyBorder="1" applyAlignment="1" applyProtection="1">
      <alignment vertical="center"/>
      <protection locked="0"/>
    </xf>
    <xf numFmtId="0" fontId="29" fillId="11" borderId="90" xfId="8" applyFont="1" applyFill="1" applyBorder="1" applyAlignment="1" applyProtection="1">
      <alignment horizontal="left" vertical="center"/>
      <protection locked="0"/>
    </xf>
    <xf numFmtId="0" fontId="29" fillId="11" borderId="91" xfId="8" applyFont="1" applyFill="1" applyBorder="1" applyAlignment="1" applyProtection="1">
      <alignment horizontal="left" vertical="center"/>
      <protection locked="0"/>
    </xf>
    <xf numFmtId="0" fontId="29" fillId="11" borderId="94" xfId="8" applyFont="1" applyFill="1" applyBorder="1" applyAlignment="1" applyProtection="1">
      <alignment horizontal="left" vertical="center"/>
      <protection locked="0"/>
    </xf>
    <xf numFmtId="0" fontId="29" fillId="0" borderId="95" xfId="8" applyFont="1" applyBorder="1" applyProtection="1">
      <alignment vertical="center"/>
      <protection hidden="1"/>
    </xf>
    <xf numFmtId="191" fontId="29" fillId="7" borderId="85" xfId="8" applyNumberFormat="1" applyFont="1" applyFill="1" applyBorder="1" applyProtection="1">
      <alignment vertical="center"/>
      <protection hidden="1"/>
    </xf>
    <xf numFmtId="191" fontId="29" fillId="7" borderId="147" xfId="8" applyNumberFormat="1" applyFont="1" applyFill="1" applyBorder="1" applyProtection="1">
      <alignment vertical="center"/>
      <protection hidden="1"/>
    </xf>
    <xf numFmtId="0" fontId="29" fillId="0" borderId="90" xfId="8" applyFont="1" applyBorder="1" applyProtection="1">
      <alignment vertical="center"/>
      <protection hidden="1"/>
    </xf>
    <xf numFmtId="10" fontId="29" fillId="7" borderId="91" xfId="8" applyNumberFormat="1" applyFont="1" applyFill="1" applyBorder="1" applyProtection="1">
      <alignment vertical="center"/>
      <protection hidden="1"/>
    </xf>
    <xf numFmtId="10" fontId="29" fillId="7" borderId="94" xfId="8" applyNumberFormat="1" applyFont="1" applyFill="1" applyBorder="1" applyProtection="1">
      <alignment vertical="center"/>
      <protection hidden="1"/>
    </xf>
    <xf numFmtId="0" fontId="29" fillId="0" borderId="70" xfId="8" applyFont="1" applyBorder="1" applyAlignment="1" applyProtection="1">
      <alignment horizontal="center" vertical="center"/>
      <protection locked="0"/>
    </xf>
    <xf numFmtId="0" fontId="34" fillId="0" borderId="270" xfId="8" applyFont="1" applyBorder="1" applyAlignment="1" applyProtection="1">
      <alignment horizontal="center" vertical="center" wrapText="1"/>
      <protection hidden="1"/>
    </xf>
    <xf numFmtId="0" fontId="34" fillId="0" borderId="105" xfId="8" applyFont="1" applyBorder="1" applyAlignment="1" applyProtection="1">
      <alignment horizontal="center" vertical="center" wrapText="1"/>
      <protection hidden="1"/>
    </xf>
    <xf numFmtId="0" fontId="29" fillId="0" borderId="44" xfId="8" applyFont="1" applyBorder="1" applyAlignment="1" applyProtection="1">
      <alignment horizontal="center" vertical="top"/>
      <protection hidden="1"/>
    </xf>
    <xf numFmtId="0" fontId="28" fillId="0" borderId="90" xfId="8" applyFont="1" applyBorder="1" applyAlignment="1" applyProtection="1">
      <alignment horizontal="right" vertical="center"/>
      <protection hidden="1"/>
    </xf>
    <xf numFmtId="0" fontId="28" fillId="0" borderId="91" xfId="8" applyFont="1" applyBorder="1" applyAlignment="1" applyProtection="1">
      <alignment horizontal="right" vertical="center"/>
      <protection hidden="1"/>
    </xf>
    <xf numFmtId="0" fontId="28" fillId="0" borderId="94" xfId="8" applyFont="1" applyBorder="1" applyAlignment="1" applyProtection="1">
      <alignment horizontal="right" vertical="center"/>
      <protection hidden="1"/>
    </xf>
    <xf numFmtId="0" fontId="28" fillId="0" borderId="95" xfId="8" applyFont="1" applyBorder="1" applyAlignment="1" applyProtection="1">
      <alignment horizontal="right" vertical="center"/>
      <protection hidden="1"/>
    </xf>
    <xf numFmtId="0" fontId="28" fillId="0" borderId="85" xfId="8" applyFont="1" applyBorder="1" applyAlignment="1" applyProtection="1">
      <alignment horizontal="right" vertical="center"/>
      <protection hidden="1"/>
    </xf>
    <xf numFmtId="0" fontId="28" fillId="0" borderId="147" xfId="8" applyFont="1" applyBorder="1" applyAlignment="1" applyProtection="1">
      <alignment horizontal="right" vertical="center"/>
      <protection hidden="1"/>
    </xf>
    <xf numFmtId="0" fontId="2" fillId="0" borderId="120" xfId="8" applyFont="1" applyBorder="1" applyAlignment="1" applyProtection="1">
      <alignment horizontal="left" vertical="center" wrapText="1"/>
      <protection hidden="1"/>
    </xf>
    <xf numFmtId="0" fontId="2" fillId="0" borderId="44" xfId="8" applyFont="1" applyBorder="1" applyAlignment="1" applyProtection="1">
      <alignment horizontal="left" vertical="center" wrapText="1"/>
      <protection hidden="1"/>
    </xf>
    <xf numFmtId="0" fontId="2" fillId="0" borderId="102" xfId="8" applyFont="1" applyBorder="1" applyAlignment="1" applyProtection="1">
      <alignment horizontal="left" vertical="center" wrapText="1"/>
      <protection hidden="1"/>
    </xf>
    <xf numFmtId="0" fontId="2" fillId="0" borderId="106" xfId="8" applyFont="1" applyBorder="1" applyAlignment="1" applyProtection="1">
      <alignment horizontal="left" vertical="center" wrapText="1"/>
      <protection hidden="1"/>
    </xf>
    <xf numFmtId="0" fontId="2" fillId="0" borderId="50" xfId="8" applyFont="1" applyBorder="1" applyAlignment="1" applyProtection="1">
      <alignment horizontal="left" vertical="center" wrapText="1"/>
      <protection hidden="1"/>
    </xf>
    <xf numFmtId="0" fontId="2" fillId="0" borderId="52" xfId="8" applyFont="1" applyBorder="1" applyAlignment="1" applyProtection="1">
      <alignment horizontal="left" vertical="center" wrapText="1"/>
      <protection hidden="1"/>
    </xf>
    <xf numFmtId="0" fontId="29" fillId="0" borderId="328" xfId="8" applyFont="1" applyBorder="1" applyAlignment="1" applyProtection="1">
      <alignment horizontal="center" vertical="center"/>
      <protection locked="0"/>
    </xf>
    <xf numFmtId="0" fontId="29" fillId="0" borderId="201" xfId="8" applyFont="1" applyBorder="1" applyAlignment="1" applyProtection="1">
      <alignment horizontal="center" vertical="center"/>
      <protection locked="0"/>
    </xf>
    <xf numFmtId="0" fontId="2" fillId="0" borderId="120" xfId="8" applyFont="1" applyBorder="1" applyAlignment="1" applyProtection="1">
      <alignment horizontal="left" vertical="center" wrapText="1"/>
      <protection locked="0"/>
    </xf>
    <xf numFmtId="0" fontId="2" fillId="0" borderId="44" xfId="8" applyFont="1" applyBorder="1" applyAlignment="1" applyProtection="1">
      <alignment horizontal="left" vertical="center" wrapText="1"/>
      <protection locked="0"/>
    </xf>
    <xf numFmtId="0" fontId="2" fillId="0" borderId="102" xfId="8" applyFont="1" applyBorder="1" applyAlignment="1" applyProtection="1">
      <alignment horizontal="left" vertical="center" wrapText="1"/>
      <protection locked="0"/>
    </xf>
    <xf numFmtId="0" fontId="2" fillId="0" borderId="106" xfId="8" applyFont="1" applyBorder="1" applyAlignment="1" applyProtection="1">
      <alignment horizontal="left" vertical="center" wrapText="1"/>
      <protection locked="0"/>
    </xf>
    <xf numFmtId="0" fontId="2" fillId="0" borderId="50" xfId="8" applyFont="1" applyBorder="1" applyAlignment="1" applyProtection="1">
      <alignment horizontal="left" vertical="center" wrapText="1"/>
      <protection locked="0"/>
    </xf>
    <xf numFmtId="0" fontId="2" fillId="0" borderId="52" xfId="8" applyFont="1" applyBorder="1" applyAlignment="1" applyProtection="1">
      <alignment horizontal="left" vertical="center" wrapText="1"/>
      <protection locked="0"/>
    </xf>
    <xf numFmtId="0" fontId="29" fillId="0" borderId="18" xfId="8" applyFont="1" applyBorder="1" applyAlignment="1" applyProtection="1">
      <alignment horizontal="center" vertical="center"/>
      <protection locked="0"/>
    </xf>
    <xf numFmtId="0" fontId="29" fillId="0" borderId="61" xfId="8" applyFont="1" applyBorder="1" applyAlignment="1" applyProtection="1">
      <alignment horizontal="center" vertical="center"/>
      <protection locked="0"/>
    </xf>
    <xf numFmtId="0" fontId="29" fillId="0" borderId="118" xfId="8" applyFont="1" applyBorder="1" applyProtection="1">
      <alignment vertical="center"/>
      <protection locked="0"/>
    </xf>
    <xf numFmtId="0" fontId="29" fillId="0" borderId="82" xfId="8" applyFont="1" applyBorder="1" applyProtection="1">
      <alignment vertical="center"/>
      <protection locked="0"/>
    </xf>
    <xf numFmtId="0" fontId="34" fillId="0" borderId="270" xfId="8" applyFont="1" applyBorder="1" applyAlignment="1" applyProtection="1">
      <alignment horizontal="center" vertical="center" wrapText="1"/>
      <protection locked="0"/>
    </xf>
    <xf numFmtId="0" fontId="34" fillId="0" borderId="105" xfId="8" applyFont="1" applyBorder="1" applyAlignment="1" applyProtection="1">
      <alignment horizontal="center" vertical="center" wrapText="1"/>
      <protection locked="0"/>
    </xf>
    <xf numFmtId="0" fontId="29" fillId="0" borderId="44" xfId="8" applyFont="1" applyBorder="1" applyAlignment="1" applyProtection="1">
      <alignment horizontal="center" vertical="top"/>
      <protection locked="0"/>
    </xf>
    <xf numFmtId="0" fontId="28" fillId="0" borderId="118" xfId="8" applyFont="1" applyBorder="1" applyAlignment="1" applyProtection="1">
      <alignment horizontal="right" vertical="center"/>
      <protection locked="0"/>
    </xf>
    <xf numFmtId="0" fontId="28" fillId="0" borderId="82" xfId="8" applyFont="1" applyBorder="1" applyAlignment="1" applyProtection="1">
      <alignment horizontal="right" vertical="center"/>
      <protection locked="0"/>
    </xf>
    <xf numFmtId="0" fontId="28" fillId="0" borderId="70" xfId="8" applyFont="1" applyBorder="1" applyAlignment="1" applyProtection="1">
      <alignment horizontal="right" vertical="center"/>
      <protection locked="0"/>
    </xf>
    <xf numFmtId="0" fontId="29" fillId="0" borderId="120" xfId="8" applyFont="1" applyBorder="1" applyAlignment="1" applyProtection="1">
      <alignment horizontal="center" vertical="center" wrapText="1"/>
      <protection locked="0"/>
    </xf>
    <xf numFmtId="0" fontId="29" fillId="0" borderId="179" xfId="8" applyFont="1" applyBorder="1" applyAlignment="1" applyProtection="1">
      <alignment horizontal="center" vertical="center"/>
      <protection locked="0"/>
    </xf>
    <xf numFmtId="0" fontId="29" fillId="0" borderId="108" xfId="8" applyFont="1" applyBorder="1" applyAlignment="1" applyProtection="1">
      <alignment horizontal="center" vertical="center" wrapText="1"/>
      <protection locked="0"/>
    </xf>
    <xf numFmtId="0" fontId="29" fillId="0" borderId="183" xfId="8" applyFont="1" applyBorder="1" applyAlignment="1" applyProtection="1">
      <alignment horizontal="center" vertical="center"/>
      <protection locked="0"/>
    </xf>
    <xf numFmtId="0" fontId="29" fillId="0" borderId="146" xfId="8" applyFont="1" applyBorder="1" applyAlignment="1" applyProtection="1">
      <alignment horizontal="center" vertical="center" wrapText="1"/>
      <protection locked="0"/>
    </xf>
    <xf numFmtId="0" fontId="29" fillId="0" borderId="348" xfId="8" applyFont="1" applyBorder="1" applyAlignment="1" applyProtection="1">
      <alignment horizontal="center" vertical="center" wrapText="1"/>
      <protection locked="0"/>
    </xf>
    <xf numFmtId="0" fontId="29" fillId="0" borderId="270" xfId="8" applyFont="1" applyBorder="1" applyAlignment="1" applyProtection="1">
      <alignment horizontal="center" vertical="center" wrapText="1" shrinkToFit="1"/>
      <protection locked="0"/>
    </xf>
    <xf numFmtId="0" fontId="29" fillId="0" borderId="349" xfId="8" applyFont="1" applyBorder="1" applyAlignment="1" applyProtection="1">
      <alignment horizontal="center" vertical="center" shrinkToFit="1"/>
      <protection locked="0"/>
    </xf>
    <xf numFmtId="0" fontId="29" fillId="0" borderId="348" xfId="8" applyFont="1" applyBorder="1" applyAlignment="1" applyProtection="1">
      <alignment horizontal="center" vertical="center"/>
      <protection locked="0"/>
    </xf>
    <xf numFmtId="0" fontId="29" fillId="0" borderId="293" xfId="8" applyFont="1" applyBorder="1" applyAlignment="1" applyProtection="1">
      <alignment horizontal="center" vertical="center" wrapText="1"/>
      <protection locked="0"/>
    </xf>
    <xf numFmtId="0" fontId="29" fillId="0" borderId="181" xfId="8" applyFont="1" applyBorder="1" applyAlignment="1" applyProtection="1">
      <alignment horizontal="center" vertical="center"/>
      <protection locked="0"/>
    </xf>
    <xf numFmtId="0" fontId="29" fillId="0" borderId="181" xfId="8" applyFont="1" applyBorder="1" applyAlignment="1" applyProtection="1">
      <alignment horizontal="center" vertical="center" wrapText="1"/>
      <protection locked="0"/>
    </xf>
    <xf numFmtId="0" fontId="29" fillId="0" borderId="293" xfId="8" applyFont="1" applyBorder="1" applyAlignment="1" applyProtection="1">
      <alignment horizontal="center" vertical="center" wrapText="1" shrinkToFit="1"/>
      <protection locked="0"/>
    </xf>
    <xf numFmtId="0" fontId="29" fillId="0" borderId="181" xfId="8" applyFont="1" applyBorder="1" applyAlignment="1" applyProtection="1">
      <alignment horizontal="center" vertical="center" shrinkToFit="1"/>
      <protection locked="0"/>
    </xf>
    <xf numFmtId="0" fontId="29" fillId="11" borderId="33" xfId="8" applyFont="1" applyFill="1" applyBorder="1" applyAlignment="1" applyProtection="1">
      <alignment horizontal="left" vertical="center"/>
      <protection locked="0"/>
    </xf>
    <xf numFmtId="0" fontId="29" fillId="11" borderId="48" xfId="8" applyFont="1" applyFill="1" applyBorder="1" applyAlignment="1" applyProtection="1">
      <alignment horizontal="left" vertical="center"/>
      <protection locked="0"/>
    </xf>
    <xf numFmtId="0" fontId="3" fillId="0" borderId="0" xfId="8" applyFont="1" applyAlignment="1" applyProtection="1">
      <alignment horizontal="left" vertical="center"/>
      <protection locked="0"/>
    </xf>
    <xf numFmtId="0" fontId="3" fillId="0" borderId="52" xfId="8" applyFont="1" applyBorder="1" applyAlignment="1" applyProtection="1">
      <alignment horizontal="center" vertical="center" shrinkToFit="1"/>
      <protection locked="0"/>
    </xf>
    <xf numFmtId="0" fontId="85" fillId="0" borderId="120" xfId="8" applyFont="1" applyBorder="1" applyAlignment="1" applyProtection="1">
      <alignment horizontal="center" vertical="center"/>
      <protection locked="0"/>
    </xf>
    <xf numFmtId="0" fontId="85" fillId="0" borderId="44" xfId="8" applyFont="1" applyBorder="1" applyAlignment="1" applyProtection="1">
      <alignment horizontal="center" vertical="center"/>
      <protection locked="0"/>
    </xf>
    <xf numFmtId="0" fontId="85" fillId="0" borderId="102" xfId="8" applyFont="1" applyBorder="1" applyAlignment="1" applyProtection="1">
      <alignment horizontal="center" vertical="center"/>
      <protection locked="0"/>
    </xf>
    <xf numFmtId="0" fontId="85" fillId="0" borderId="106" xfId="8" applyFont="1" applyBorder="1" applyAlignment="1" applyProtection="1">
      <alignment horizontal="center" vertical="center"/>
      <protection locked="0"/>
    </xf>
    <xf numFmtId="0" fontId="85" fillId="0" borderId="50" xfId="8" applyFont="1" applyBorder="1" applyAlignment="1" applyProtection="1">
      <alignment horizontal="center" vertical="center"/>
      <protection locked="0"/>
    </xf>
    <xf numFmtId="0" fontId="85" fillId="0" borderId="52" xfId="8" applyFont="1" applyBorder="1" applyAlignment="1" applyProtection="1">
      <alignment horizontal="center" vertical="center"/>
      <protection locked="0"/>
    </xf>
    <xf numFmtId="0" fontId="3" fillId="11" borderId="118" xfId="8" applyFont="1" applyFill="1" applyBorder="1" applyAlignment="1" applyProtection="1">
      <alignment horizontal="center" vertical="center"/>
      <protection locked="0"/>
    </xf>
    <xf numFmtId="0" fontId="3" fillId="11" borderId="70" xfId="8" applyFont="1" applyFill="1" applyBorder="1" applyAlignment="1" applyProtection="1">
      <alignment horizontal="center" vertical="center"/>
      <protection locked="0"/>
    </xf>
    <xf numFmtId="0" fontId="18" fillId="0" borderId="118" xfId="7" applyFont="1" applyBorder="1" applyAlignment="1" applyProtection="1">
      <alignment horizontal="center" vertical="center"/>
      <protection locked="0"/>
    </xf>
    <xf numFmtId="0" fontId="18" fillId="0" borderId="82" xfId="7" applyFont="1" applyBorder="1" applyAlignment="1" applyProtection="1">
      <alignment horizontal="center" vertical="center"/>
      <protection locked="0"/>
    </xf>
    <xf numFmtId="0" fontId="88" fillId="0" borderId="50" xfId="7" applyFont="1" applyBorder="1" applyAlignment="1" applyProtection="1">
      <alignment horizontal="center" vertical="center"/>
      <protection locked="0"/>
    </xf>
    <xf numFmtId="0" fontId="29" fillId="0" borderId="118" xfId="8" applyFont="1" applyBorder="1" applyProtection="1">
      <alignment vertical="center"/>
      <protection hidden="1"/>
    </xf>
    <xf numFmtId="0" fontId="29" fillId="0" borderId="82" xfId="8" applyFont="1" applyBorder="1" applyProtection="1">
      <alignment vertical="center"/>
      <protection hidden="1"/>
    </xf>
    <xf numFmtId="10" fontId="29" fillId="7" borderId="82" xfId="8" applyNumberFormat="1" applyFont="1" applyFill="1" applyBorder="1" applyProtection="1">
      <alignment vertical="center"/>
      <protection hidden="1"/>
    </xf>
    <xf numFmtId="10" fontId="29" fillId="7" borderId="70" xfId="8" applyNumberFormat="1" applyFont="1" applyFill="1" applyBorder="1" applyProtection="1">
      <alignment vertical="center"/>
      <protection hidden="1"/>
    </xf>
    <xf numFmtId="0" fontId="29" fillId="0" borderId="70" xfId="8" applyFont="1" applyBorder="1" applyAlignment="1" applyProtection="1">
      <alignment horizontal="center" vertical="center"/>
      <protection hidden="1"/>
    </xf>
    <xf numFmtId="40" fontId="29" fillId="7" borderId="82" xfId="5" applyNumberFormat="1" applyFont="1" applyFill="1" applyBorder="1" applyAlignment="1" applyProtection="1">
      <alignment vertical="center"/>
      <protection locked="0"/>
    </xf>
    <xf numFmtId="40" fontId="29" fillId="7" borderId="268" xfId="5" applyNumberFormat="1" applyFont="1" applyFill="1" applyBorder="1" applyAlignment="1" applyProtection="1">
      <alignment vertical="center"/>
      <protection locked="0"/>
    </xf>
    <xf numFmtId="40" fontId="29" fillId="7" borderId="70" xfId="5" applyNumberFormat="1" applyFont="1" applyFill="1" applyBorder="1" applyAlignment="1" applyProtection="1">
      <alignment vertical="center"/>
      <protection locked="0"/>
    </xf>
    <xf numFmtId="4" fontId="29" fillId="11" borderId="90" xfId="8" applyNumberFormat="1" applyFont="1" applyFill="1" applyBorder="1" applyProtection="1">
      <alignment vertical="center"/>
      <protection locked="0"/>
    </xf>
    <xf numFmtId="4" fontId="29" fillId="11" borderId="92" xfId="8" applyNumberFormat="1" applyFont="1" applyFill="1" applyBorder="1" applyProtection="1">
      <alignment vertical="center"/>
      <protection locked="0"/>
    </xf>
    <xf numFmtId="4" fontId="29" fillId="11" borderId="93" xfId="8" applyNumberFormat="1" applyFont="1" applyFill="1" applyBorder="1" applyProtection="1">
      <alignment vertical="center"/>
      <protection locked="0"/>
    </xf>
    <xf numFmtId="4" fontId="29" fillId="11" borderId="94" xfId="8" applyNumberFormat="1" applyFont="1" applyFill="1" applyBorder="1" applyProtection="1">
      <alignment vertical="center"/>
      <protection locked="0"/>
    </xf>
    <xf numFmtId="40" fontId="29" fillId="7" borderId="91" xfId="5" applyNumberFormat="1" applyFont="1" applyFill="1" applyBorder="1" applyAlignment="1" applyProtection="1">
      <alignment vertical="center"/>
      <protection locked="0"/>
    </xf>
    <xf numFmtId="40" fontId="29" fillId="7" borderId="93" xfId="5" applyNumberFormat="1" applyFont="1" applyFill="1" applyBorder="1" applyAlignment="1" applyProtection="1">
      <alignment vertical="center"/>
      <protection locked="0"/>
    </xf>
    <xf numFmtId="40" fontId="29" fillId="7" borderId="94" xfId="5" applyNumberFormat="1" applyFont="1" applyFill="1" applyBorder="1" applyAlignment="1" applyProtection="1">
      <alignment vertical="center"/>
      <protection locked="0"/>
    </xf>
    <xf numFmtId="4" fontId="29" fillId="11" borderId="88" xfId="8" applyNumberFormat="1" applyFont="1" applyFill="1" applyBorder="1" applyProtection="1">
      <alignment vertical="center"/>
      <protection locked="0"/>
    </xf>
    <xf numFmtId="4" fontId="29" fillId="11" borderId="29" xfId="8" applyNumberFormat="1" applyFont="1" applyFill="1" applyBorder="1" applyProtection="1">
      <alignment vertical="center"/>
      <protection locked="0"/>
    </xf>
    <xf numFmtId="4" fontId="29" fillId="11" borderId="28" xfId="8" applyNumberFormat="1" applyFont="1" applyFill="1" applyBorder="1" applyProtection="1">
      <alignment vertical="center"/>
      <protection locked="0"/>
    </xf>
    <xf numFmtId="4" fontId="29" fillId="11" borderId="89" xfId="8" applyNumberFormat="1" applyFont="1" applyFill="1" applyBorder="1" applyProtection="1">
      <alignment vertical="center"/>
      <protection locked="0"/>
    </xf>
    <xf numFmtId="40" fontId="29" fillId="7" borderId="37" xfId="5" applyNumberFormat="1" applyFont="1" applyFill="1" applyBorder="1" applyAlignment="1" applyProtection="1">
      <alignment vertical="center"/>
      <protection locked="0"/>
    </xf>
    <xf numFmtId="40" fontId="29" fillId="7" borderId="28" xfId="5" applyNumberFormat="1" applyFont="1" applyFill="1" applyBorder="1" applyAlignment="1" applyProtection="1">
      <alignment vertical="center"/>
      <protection locked="0"/>
    </xf>
    <xf numFmtId="40" fontId="29" fillId="7" borderId="89" xfId="5" applyNumberFormat="1" applyFont="1" applyFill="1" applyBorder="1" applyAlignment="1" applyProtection="1">
      <alignment vertical="center"/>
      <protection locked="0"/>
    </xf>
    <xf numFmtId="4" fontId="29" fillId="11" borderId="95" xfId="5" applyNumberFormat="1" applyFont="1" applyFill="1" applyBorder="1" applyAlignment="1" applyProtection="1">
      <alignment vertical="center"/>
      <protection locked="0"/>
    </xf>
    <xf numFmtId="4" fontId="29" fillId="11" borderId="41" xfId="5" applyNumberFormat="1" applyFont="1" applyFill="1" applyBorder="1" applyAlignment="1" applyProtection="1">
      <alignment vertical="center"/>
      <protection locked="0"/>
    </xf>
    <xf numFmtId="4" fontId="29" fillId="11" borderId="40" xfId="5" applyNumberFormat="1" applyFont="1" applyFill="1" applyBorder="1" applyAlignment="1" applyProtection="1">
      <alignment vertical="center"/>
      <protection locked="0"/>
    </xf>
    <xf numFmtId="4" fontId="29" fillId="11" borderId="147" xfId="5" applyNumberFormat="1" applyFont="1" applyFill="1" applyBorder="1" applyAlignment="1" applyProtection="1">
      <alignment vertical="center"/>
      <protection locked="0"/>
    </xf>
    <xf numFmtId="40" fontId="29" fillId="7" borderId="85" xfId="5" applyNumberFormat="1" applyFont="1" applyFill="1" applyBorder="1" applyAlignment="1" applyProtection="1">
      <alignment vertical="center"/>
      <protection locked="0"/>
    </xf>
    <xf numFmtId="40" fontId="29" fillId="7" borderId="40" xfId="5" applyNumberFormat="1" applyFont="1" applyFill="1" applyBorder="1" applyAlignment="1" applyProtection="1">
      <alignment vertical="center"/>
      <protection locked="0"/>
    </xf>
    <xf numFmtId="40" fontId="29" fillId="7" borderId="147" xfId="5" applyNumberFormat="1" applyFont="1" applyFill="1" applyBorder="1" applyAlignment="1" applyProtection="1">
      <alignment vertical="center"/>
      <protection locked="0"/>
    </xf>
    <xf numFmtId="0" fontId="29" fillId="0" borderId="33" xfId="8" applyFont="1" applyBorder="1" applyAlignment="1" applyProtection="1">
      <alignment horizontal="center" vertical="center"/>
      <protection locked="0"/>
    </xf>
    <xf numFmtId="0" fontId="29" fillId="0" borderId="171" xfId="8" applyFont="1" applyBorder="1" applyAlignment="1" applyProtection="1">
      <alignment horizontal="center" vertical="center"/>
      <protection locked="0"/>
    </xf>
    <xf numFmtId="0" fontId="29" fillId="0" borderId="95" xfId="8" applyFont="1" applyBorder="1" applyAlignment="1" applyProtection="1">
      <alignment horizontal="center" vertical="center" shrinkToFit="1"/>
      <protection locked="0"/>
    </xf>
    <xf numFmtId="0" fontId="29" fillId="0" borderId="85" xfId="8" applyFont="1" applyBorder="1" applyAlignment="1" applyProtection="1">
      <alignment horizontal="center" vertical="center" shrinkToFit="1"/>
      <protection locked="0"/>
    </xf>
    <xf numFmtId="192" fontId="29" fillId="7" borderId="85" xfId="8" applyNumberFormat="1" applyFont="1" applyFill="1" applyBorder="1" applyProtection="1">
      <alignment vertical="center"/>
      <protection hidden="1"/>
    </xf>
    <xf numFmtId="192" fontId="29" fillId="7" borderId="147" xfId="8" applyNumberFormat="1" applyFont="1" applyFill="1" applyBorder="1" applyProtection="1">
      <alignment vertical="center"/>
      <protection hidden="1"/>
    </xf>
    <xf numFmtId="0" fontId="29" fillId="0" borderId="44" xfId="8" applyFont="1" applyBorder="1" applyAlignment="1" applyProtection="1">
      <alignment horizontal="center" vertical="center"/>
      <protection hidden="1"/>
    </xf>
    <xf numFmtId="0" fontId="29" fillId="0" borderId="102" xfId="8" applyFont="1" applyBorder="1" applyAlignment="1" applyProtection="1">
      <alignment horizontal="center" vertical="center"/>
      <protection hidden="1"/>
    </xf>
    <xf numFmtId="40" fontId="29" fillId="7" borderId="276" xfId="5" applyNumberFormat="1" applyFont="1" applyFill="1" applyBorder="1" applyAlignment="1" applyProtection="1">
      <alignment vertical="center"/>
      <protection locked="0"/>
    </xf>
    <xf numFmtId="40" fontId="29" fillId="7" borderId="260" xfId="5" applyNumberFormat="1" applyFont="1" applyFill="1" applyBorder="1" applyAlignment="1" applyProtection="1">
      <alignment vertical="center"/>
      <protection locked="0"/>
    </xf>
    <xf numFmtId="40" fontId="29" fillId="7" borderId="262" xfId="5" applyNumberFormat="1" applyFont="1" applyFill="1" applyBorder="1" applyAlignment="1" applyProtection="1">
      <alignment vertical="center"/>
      <protection locked="0"/>
    </xf>
    <xf numFmtId="4" fontId="29" fillId="11" borderId="327" xfId="5" applyNumberFormat="1" applyFont="1" applyFill="1" applyBorder="1" applyAlignment="1" applyProtection="1">
      <alignment vertical="center"/>
      <protection locked="0"/>
    </xf>
    <xf numFmtId="4" fontId="29" fillId="11" borderId="245" xfId="5" applyNumberFormat="1" applyFont="1" applyFill="1" applyBorder="1" applyAlignment="1" applyProtection="1">
      <alignment vertical="center"/>
      <protection locked="0"/>
    </xf>
    <xf numFmtId="4" fontId="29" fillId="11" borderId="243" xfId="5" applyNumberFormat="1" applyFont="1" applyFill="1" applyBorder="1" applyAlignment="1" applyProtection="1">
      <alignment vertical="center"/>
      <protection locked="0"/>
    </xf>
    <xf numFmtId="4" fontId="29" fillId="11" borderId="177" xfId="5" applyNumberFormat="1" applyFont="1" applyFill="1" applyBorder="1" applyAlignment="1" applyProtection="1">
      <alignment vertical="center"/>
      <protection locked="0"/>
    </xf>
    <xf numFmtId="40" fontId="29" fillId="7" borderId="244" xfId="5" applyNumberFormat="1" applyFont="1" applyFill="1" applyBorder="1" applyAlignment="1" applyProtection="1">
      <alignment vertical="center"/>
      <protection locked="0"/>
    </xf>
    <xf numFmtId="40" fontId="29" fillId="7" borderId="243" xfId="5" applyNumberFormat="1" applyFont="1" applyFill="1" applyBorder="1" applyAlignment="1" applyProtection="1">
      <alignment vertical="center"/>
      <protection locked="0"/>
    </xf>
    <xf numFmtId="40" fontId="29" fillId="7" borderId="177" xfId="5" applyNumberFormat="1" applyFont="1" applyFill="1" applyBorder="1" applyAlignment="1" applyProtection="1">
      <alignment vertical="center"/>
      <protection locked="0"/>
    </xf>
    <xf numFmtId="4" fontId="29" fillId="11" borderId="90" xfId="5" applyNumberFormat="1" applyFont="1" applyFill="1" applyBorder="1" applyAlignment="1" applyProtection="1">
      <alignment vertical="center"/>
      <protection locked="0"/>
    </xf>
    <xf numFmtId="4" fontId="29" fillId="11" borderId="92" xfId="5" applyNumberFormat="1" applyFont="1" applyFill="1" applyBorder="1" applyAlignment="1" applyProtection="1">
      <alignment vertical="center"/>
      <protection locked="0"/>
    </xf>
    <xf numFmtId="4" fontId="29" fillId="11" borderId="93" xfId="5" applyNumberFormat="1" applyFont="1" applyFill="1" applyBorder="1" applyAlignment="1" applyProtection="1">
      <alignment vertical="center"/>
      <protection locked="0"/>
    </xf>
    <xf numFmtId="4" fontId="29" fillId="11" borderId="94" xfId="5" applyNumberFormat="1" applyFont="1" applyFill="1" applyBorder="1" applyAlignment="1" applyProtection="1">
      <alignment vertical="center"/>
      <protection locked="0"/>
    </xf>
    <xf numFmtId="4" fontId="29" fillId="11" borderId="88" xfId="5" applyNumberFormat="1" applyFont="1" applyFill="1" applyBorder="1" applyAlignment="1" applyProtection="1">
      <alignment vertical="center"/>
      <protection locked="0"/>
    </xf>
    <xf numFmtId="4" fontId="29" fillId="11" borderId="29" xfId="5" applyNumberFormat="1" applyFont="1" applyFill="1" applyBorder="1" applyAlignment="1" applyProtection="1">
      <alignment vertical="center"/>
      <protection locked="0"/>
    </xf>
    <xf numFmtId="4" fontId="29" fillId="11" borderId="28" xfId="5" applyNumberFormat="1" applyFont="1" applyFill="1" applyBorder="1" applyAlignment="1" applyProtection="1">
      <alignment vertical="center"/>
      <protection locked="0"/>
    </xf>
    <xf numFmtId="4" fontId="29" fillId="11" borderId="89" xfId="5" applyNumberFormat="1" applyFont="1" applyFill="1" applyBorder="1" applyAlignment="1" applyProtection="1">
      <alignment vertical="center"/>
      <protection locked="0"/>
    </xf>
    <xf numFmtId="0" fontId="85" fillId="0" borderId="120" xfId="8" applyFont="1" applyBorder="1" applyAlignment="1" applyProtection="1">
      <alignment horizontal="center" vertical="center" shrinkToFit="1"/>
      <protection locked="0"/>
    </xf>
    <xf numFmtId="0" fontId="85" fillId="0" borderId="44" xfId="8" applyFont="1" applyBorder="1" applyAlignment="1" applyProtection="1">
      <alignment horizontal="center" vertical="center" shrinkToFit="1"/>
      <protection locked="0"/>
    </xf>
    <xf numFmtId="0" fontId="85" fillId="0" borderId="102" xfId="8" applyFont="1" applyBorder="1" applyAlignment="1" applyProtection="1">
      <alignment horizontal="center" vertical="center" shrinkToFit="1"/>
      <protection locked="0"/>
    </xf>
    <xf numFmtId="0" fontId="85" fillId="0" borderId="106" xfId="8" applyFont="1" applyBorder="1" applyAlignment="1" applyProtection="1">
      <alignment horizontal="center" vertical="center" shrinkToFit="1"/>
      <protection locked="0"/>
    </xf>
    <xf numFmtId="0" fontId="85" fillId="0" borderId="50" xfId="8" applyFont="1" applyBorder="1" applyAlignment="1" applyProtection="1">
      <alignment horizontal="center" vertical="center" shrinkToFit="1"/>
      <protection locked="0"/>
    </xf>
    <xf numFmtId="0" fontId="85" fillId="0" borderId="52" xfId="8" applyFont="1" applyBorder="1" applyAlignment="1" applyProtection="1">
      <alignment horizontal="center" vertical="center" shrinkToFit="1"/>
      <protection locked="0"/>
    </xf>
    <xf numFmtId="0" fontId="18" fillId="0" borderId="27" xfId="8" applyFont="1" applyBorder="1" applyAlignment="1" applyProtection="1">
      <alignment horizontal="center" vertical="center"/>
      <protection locked="0"/>
    </xf>
    <xf numFmtId="0" fontId="18" fillId="0" borderId="38" xfId="8" applyFont="1" applyBorder="1" applyAlignment="1" applyProtection="1">
      <alignment horizontal="center" vertical="center"/>
      <protection locked="0"/>
    </xf>
    <xf numFmtId="0" fontId="18" fillId="11" borderId="27" xfId="8" applyFont="1" applyFill="1" applyBorder="1" applyAlignment="1" applyProtection="1">
      <alignment horizontal="center" vertical="center"/>
      <protection locked="0"/>
    </xf>
    <xf numFmtId="0" fontId="18" fillId="11" borderId="38" xfId="8" applyFont="1" applyFill="1" applyBorder="1" applyAlignment="1" applyProtection="1">
      <alignment horizontal="center" vertical="center"/>
      <protection locked="0"/>
    </xf>
    <xf numFmtId="0" fontId="18" fillId="0" borderId="17" xfId="8" applyFont="1" applyBorder="1" applyAlignment="1" applyProtection="1">
      <alignment horizontal="center" vertical="center"/>
      <protection locked="0"/>
    </xf>
    <xf numFmtId="0" fontId="18" fillId="0" borderId="15" xfId="8" applyFont="1" applyBorder="1" applyAlignment="1" applyProtection="1">
      <alignment horizontal="center" vertical="center"/>
      <protection locked="0"/>
    </xf>
    <xf numFmtId="4" fontId="29" fillId="7" borderId="28" xfId="5" applyNumberFormat="1" applyFont="1" applyFill="1" applyBorder="1" applyAlignment="1" applyProtection="1">
      <alignment vertical="center"/>
      <protection locked="0"/>
    </xf>
    <xf numFmtId="4" fontId="29" fillId="7" borderId="29" xfId="5" applyNumberFormat="1" applyFont="1" applyFill="1" applyBorder="1" applyAlignment="1" applyProtection="1">
      <alignment vertical="center"/>
      <protection locked="0"/>
    </xf>
    <xf numFmtId="4" fontId="29" fillId="7" borderId="89" xfId="5" applyNumberFormat="1" applyFont="1" applyFill="1" applyBorder="1" applyAlignment="1" applyProtection="1">
      <alignment vertical="center"/>
      <protection locked="0"/>
    </xf>
    <xf numFmtId="0" fontId="29" fillId="0" borderId="90" xfId="8" applyFont="1" applyBorder="1" applyAlignment="1" applyProtection="1">
      <alignment horizontal="center" vertical="center" shrinkToFit="1"/>
      <protection hidden="1"/>
    </xf>
    <xf numFmtId="0" fontId="29" fillId="0" borderId="91" xfId="8" applyFont="1" applyBorder="1" applyAlignment="1" applyProtection="1">
      <alignment horizontal="center" vertical="center" shrinkToFit="1"/>
      <protection hidden="1"/>
    </xf>
    <xf numFmtId="0" fontId="29" fillId="0" borderId="92" xfId="8" applyFont="1" applyBorder="1" applyAlignment="1" applyProtection="1">
      <alignment horizontal="center" vertical="center" shrinkToFit="1"/>
      <protection hidden="1"/>
    </xf>
    <xf numFmtId="4" fontId="29" fillId="7" borderId="88" xfId="5" applyNumberFormat="1" applyFont="1" applyFill="1" applyBorder="1" applyAlignment="1" applyProtection="1">
      <alignment vertical="center"/>
      <protection locked="0"/>
    </xf>
    <xf numFmtId="192" fontId="29" fillId="7" borderId="82" xfId="8" applyNumberFormat="1" applyFont="1" applyFill="1" applyBorder="1" applyProtection="1">
      <alignment vertical="center"/>
      <protection hidden="1"/>
    </xf>
    <xf numFmtId="192" fontId="29" fillId="7" borderId="70" xfId="8" applyNumberFormat="1" applyFont="1" applyFill="1" applyBorder="1" applyProtection="1">
      <alignment vertical="center"/>
      <protection hidden="1"/>
    </xf>
    <xf numFmtId="0" fontId="34" fillId="0" borderId="118" xfId="8" applyFont="1" applyBorder="1" applyAlignment="1" applyProtection="1">
      <alignment horizontal="center" vertical="center" wrapText="1"/>
      <protection hidden="1"/>
    </xf>
    <xf numFmtId="0" fontId="34" fillId="0" borderId="82" xfId="8" applyFont="1" applyBorder="1" applyAlignment="1" applyProtection="1">
      <alignment horizontal="center" vertical="center" wrapText="1"/>
      <protection hidden="1"/>
    </xf>
    <xf numFmtId="0" fontId="34" fillId="0" borderId="268" xfId="8" applyFont="1" applyBorder="1" applyAlignment="1" applyProtection="1">
      <alignment horizontal="center" vertical="center" wrapText="1"/>
      <protection hidden="1"/>
    </xf>
    <xf numFmtId="4" fontId="29" fillId="7" borderId="90" xfId="5" applyNumberFormat="1" applyFont="1" applyFill="1" applyBorder="1" applyAlignment="1" applyProtection="1">
      <alignment vertical="center"/>
      <protection locked="0"/>
    </xf>
    <xf numFmtId="4" fontId="29" fillId="7" borderId="92" xfId="5" applyNumberFormat="1" applyFont="1" applyFill="1" applyBorder="1" applyAlignment="1" applyProtection="1">
      <alignment vertical="center"/>
      <protection locked="0"/>
    </xf>
    <xf numFmtId="4" fontId="29" fillId="7" borderId="93" xfId="5" applyNumberFormat="1" applyFont="1" applyFill="1" applyBorder="1" applyAlignment="1" applyProtection="1">
      <alignment vertical="center"/>
      <protection locked="0"/>
    </xf>
    <xf numFmtId="4" fontId="29" fillId="7" borderId="94" xfId="5" applyNumberFormat="1" applyFont="1" applyFill="1" applyBorder="1" applyAlignment="1" applyProtection="1">
      <alignment vertical="center"/>
      <protection locked="0"/>
    </xf>
    <xf numFmtId="0" fontId="34" fillId="0" borderId="0" xfId="8" applyFont="1" applyAlignment="1" applyProtection="1">
      <alignment vertical="center" wrapText="1"/>
      <protection hidden="1"/>
    </xf>
    <xf numFmtId="0" fontId="34" fillId="0" borderId="50" xfId="8" applyFont="1" applyBorder="1" applyAlignment="1" applyProtection="1">
      <alignment vertical="center" wrapText="1"/>
      <protection hidden="1"/>
    </xf>
    <xf numFmtId="0" fontId="34" fillId="0" borderId="239" xfId="8" applyFont="1" applyBorder="1" applyAlignment="1" applyProtection="1">
      <alignment horizontal="center" vertical="center" wrapText="1"/>
      <protection hidden="1"/>
    </xf>
    <xf numFmtId="4" fontId="29" fillId="7" borderId="95" xfId="5" applyNumberFormat="1" applyFont="1" applyFill="1" applyBorder="1" applyAlignment="1" applyProtection="1">
      <alignment vertical="center"/>
      <protection locked="0"/>
    </xf>
    <xf numFmtId="4" fontId="29" fillId="7" borderId="41" xfId="5" applyNumberFormat="1" applyFont="1" applyFill="1" applyBorder="1" applyAlignment="1" applyProtection="1">
      <alignment vertical="center"/>
      <protection locked="0"/>
    </xf>
    <xf numFmtId="4" fontId="29" fillId="7" borderId="40" xfId="5" applyNumberFormat="1" applyFont="1" applyFill="1" applyBorder="1" applyAlignment="1" applyProtection="1">
      <alignment vertical="center"/>
      <protection locked="0"/>
    </xf>
    <xf numFmtId="4" fontId="29" fillId="7" borderId="147" xfId="5" applyNumberFormat="1" applyFont="1" applyFill="1" applyBorder="1" applyAlignment="1" applyProtection="1">
      <alignment vertical="center"/>
      <protection locked="0"/>
    </xf>
    <xf numFmtId="0" fontId="29" fillId="0" borderId="118" xfId="8" applyFont="1" applyBorder="1" applyAlignment="1" applyProtection="1">
      <alignment horizontal="center" vertical="center" wrapText="1"/>
      <protection hidden="1"/>
    </xf>
    <xf numFmtId="0" fontId="29" fillId="0" borderId="268" xfId="8" applyFont="1" applyBorder="1" applyAlignment="1" applyProtection="1">
      <alignment horizontal="center" vertical="center" wrapText="1"/>
      <protection hidden="1"/>
    </xf>
    <xf numFmtId="0" fontId="29" fillId="0" borderId="16" xfId="8" applyFont="1" applyBorder="1" applyAlignment="1" applyProtection="1">
      <alignment horizontal="center" vertical="center"/>
      <protection locked="0"/>
    </xf>
    <xf numFmtId="0" fontId="29" fillId="0" borderId="15" xfId="8" applyFont="1" applyBorder="1" applyAlignment="1" applyProtection="1">
      <alignment horizontal="center" vertical="center"/>
      <protection locked="0"/>
    </xf>
    <xf numFmtId="0" fontId="29" fillId="0" borderId="93" xfId="8" applyFont="1" applyBorder="1" applyAlignment="1" applyProtection="1">
      <alignment horizontal="center" vertical="center" shrinkToFit="1"/>
      <protection hidden="1"/>
    </xf>
    <xf numFmtId="0" fontId="29" fillId="0" borderId="94" xfId="8" applyFont="1" applyBorder="1" applyAlignment="1" applyProtection="1">
      <alignment horizontal="center" vertical="center" shrinkToFit="1"/>
      <protection hidden="1"/>
    </xf>
    <xf numFmtId="0" fontId="29" fillId="0" borderId="329" xfId="8" applyFont="1" applyBorder="1" applyAlignment="1" applyProtection="1">
      <alignment horizontal="center" vertical="center"/>
      <protection locked="0"/>
    </xf>
    <xf numFmtId="0" fontId="29" fillId="0" borderId="322" xfId="8" applyFont="1" applyBorder="1" applyAlignment="1" applyProtection="1">
      <alignment horizontal="center" vertical="center" shrinkToFit="1"/>
      <protection locked="0"/>
    </xf>
    <xf numFmtId="0" fontId="29" fillId="0" borderId="323" xfId="8" applyFont="1" applyBorder="1" applyAlignment="1" applyProtection="1">
      <alignment horizontal="center" vertical="center" shrinkToFit="1"/>
      <protection locked="0"/>
    </xf>
    <xf numFmtId="0" fontId="29" fillId="0" borderId="324" xfId="8" applyFont="1" applyBorder="1" applyAlignment="1" applyProtection="1">
      <alignment horizontal="center" vertical="center" shrinkToFit="1"/>
      <protection locked="0"/>
    </xf>
    <xf numFmtId="0" fontId="29" fillId="0" borderId="147" xfId="8" applyFont="1" applyBorder="1" applyAlignment="1" applyProtection="1">
      <alignment horizontal="center" vertical="center"/>
      <protection hidden="1"/>
    </xf>
    <xf numFmtId="38" fontId="29" fillId="0" borderId="85" xfId="5" applyFont="1" applyBorder="1" applyAlignment="1" applyProtection="1">
      <alignment vertical="center"/>
      <protection hidden="1"/>
    </xf>
    <xf numFmtId="40" fontId="29" fillId="7" borderId="85" xfId="8" applyNumberFormat="1" applyFont="1" applyFill="1" applyBorder="1" applyProtection="1">
      <alignment vertical="center"/>
      <protection hidden="1"/>
    </xf>
    <xf numFmtId="40" fontId="29" fillId="7" borderId="147" xfId="8" applyNumberFormat="1" applyFont="1" applyFill="1" applyBorder="1" applyProtection="1">
      <alignment vertical="center"/>
      <protection hidden="1"/>
    </xf>
    <xf numFmtId="0" fontId="29" fillId="0" borderId="94" xfId="8" applyFont="1" applyBorder="1" applyAlignment="1" applyProtection="1">
      <alignment horizontal="center" vertical="center"/>
      <protection hidden="1"/>
    </xf>
    <xf numFmtId="0" fontId="29" fillId="0" borderId="91" xfId="8" applyFont="1" applyBorder="1" applyAlignment="1" applyProtection="1">
      <alignment vertical="center" wrapText="1"/>
      <protection hidden="1"/>
    </xf>
    <xf numFmtId="0" fontId="40" fillId="0" borderId="44" xfId="8" applyFont="1" applyBorder="1" applyAlignment="1" applyProtection="1">
      <alignment vertical="center" wrapText="1"/>
      <protection hidden="1"/>
    </xf>
    <xf numFmtId="0" fontId="40" fillId="0" borderId="102" xfId="8" applyFont="1" applyBorder="1" applyAlignment="1" applyProtection="1">
      <alignment vertical="center" wrapText="1"/>
      <protection hidden="1"/>
    </xf>
    <xf numFmtId="0" fontId="40" fillId="0" borderId="0" xfId="8" applyFont="1" applyAlignment="1" applyProtection="1">
      <alignment vertical="center" wrapText="1"/>
      <protection hidden="1"/>
    </xf>
    <xf numFmtId="0" fontId="40" fillId="0" borderId="87" xfId="8" applyFont="1" applyBorder="1" applyAlignment="1" applyProtection="1">
      <alignment vertical="center" wrapText="1"/>
      <protection hidden="1"/>
    </xf>
    <xf numFmtId="0" fontId="40" fillId="0" borderId="50" xfId="8" applyFont="1" applyBorder="1" applyAlignment="1" applyProtection="1">
      <alignment vertical="center" wrapText="1"/>
      <protection hidden="1"/>
    </xf>
    <xf numFmtId="0" fontId="40" fillId="0" borderId="52" xfId="8" applyFont="1" applyBorder="1" applyAlignment="1" applyProtection="1">
      <alignment vertical="center" wrapText="1"/>
      <protection hidden="1"/>
    </xf>
    <xf numFmtId="0" fontId="34" fillId="0" borderId="122" xfId="8" applyFont="1" applyBorder="1" applyAlignment="1" applyProtection="1">
      <alignment horizontal="center" vertical="center" wrapText="1"/>
      <protection hidden="1"/>
    </xf>
    <xf numFmtId="0" fontId="34" fillId="0" borderId="123" xfId="8" applyFont="1" applyBorder="1" applyAlignment="1" applyProtection="1">
      <alignment horizontal="center" vertical="center" wrapText="1"/>
      <protection hidden="1"/>
    </xf>
    <xf numFmtId="0" fontId="34" fillId="0" borderId="148" xfId="8" applyFont="1" applyBorder="1" applyAlignment="1" applyProtection="1">
      <alignment horizontal="center" vertical="center" wrapText="1"/>
      <protection hidden="1"/>
    </xf>
    <xf numFmtId="0" fontId="29" fillId="0" borderId="7" xfId="8" applyFont="1" applyBorder="1" applyAlignment="1" applyProtection="1">
      <alignment horizontal="center" vertical="center" wrapText="1"/>
      <protection hidden="1"/>
    </xf>
    <xf numFmtId="0" fontId="29" fillId="0" borderId="39" xfId="8" applyFont="1" applyBorder="1" applyAlignment="1" applyProtection="1">
      <alignment horizontal="center" vertical="center" wrapText="1"/>
      <protection hidden="1"/>
    </xf>
    <xf numFmtId="40" fontId="29" fillId="7" borderId="0" xfId="8" applyNumberFormat="1" applyFont="1" applyFill="1" applyProtection="1">
      <alignment vertical="center"/>
      <protection hidden="1"/>
    </xf>
    <xf numFmtId="0" fontId="29" fillId="7" borderId="87" xfId="8" applyFont="1" applyFill="1" applyBorder="1" applyProtection="1">
      <alignment vertical="center"/>
      <protection hidden="1"/>
    </xf>
    <xf numFmtId="4" fontId="29" fillId="7" borderId="82" xfId="8" applyNumberFormat="1" applyFont="1" applyFill="1" applyBorder="1" applyProtection="1">
      <alignment vertical="center"/>
      <protection hidden="1"/>
    </xf>
    <xf numFmtId="4" fontId="29" fillId="7" borderId="70" xfId="8" applyNumberFormat="1" applyFont="1" applyFill="1" applyBorder="1" applyProtection="1">
      <alignment vertical="center"/>
      <protection hidden="1"/>
    </xf>
    <xf numFmtId="0" fontId="29" fillId="0" borderId="28" xfId="8" applyFont="1" applyBorder="1" applyAlignment="1" applyProtection="1">
      <alignment horizontal="center" vertical="center" shrinkToFit="1"/>
      <protection locked="0"/>
    </xf>
    <xf numFmtId="0" fontId="29" fillId="0" borderId="29" xfId="8" applyFont="1" applyBorder="1" applyAlignment="1" applyProtection="1">
      <alignment horizontal="center" vertical="center" shrinkToFit="1"/>
      <protection locked="0"/>
    </xf>
    <xf numFmtId="9" fontId="3" fillId="7" borderId="118" xfId="8" applyNumberFormat="1" applyFont="1" applyFill="1" applyBorder="1" applyAlignment="1" applyProtection="1">
      <alignment horizontal="center" vertical="center"/>
      <protection hidden="1"/>
    </xf>
    <xf numFmtId="9" fontId="3" fillId="7" borderId="70" xfId="8" applyNumberFormat="1" applyFont="1" applyFill="1" applyBorder="1" applyAlignment="1" applyProtection="1">
      <alignment horizontal="center" vertical="center"/>
      <protection hidden="1"/>
    </xf>
    <xf numFmtId="9" fontId="3" fillId="11" borderId="118" xfId="8" applyNumberFormat="1" applyFont="1" applyFill="1" applyBorder="1" applyAlignment="1" applyProtection="1">
      <alignment horizontal="center" vertical="center"/>
      <protection locked="0"/>
    </xf>
    <xf numFmtId="9" fontId="3" fillId="11" borderId="82" xfId="8" applyNumberFormat="1" applyFont="1" applyFill="1" applyBorder="1" applyAlignment="1" applyProtection="1">
      <alignment horizontal="center" vertical="center"/>
      <protection locked="0"/>
    </xf>
    <xf numFmtId="9" fontId="3" fillId="11" borderId="70" xfId="8" applyNumberFormat="1" applyFont="1" applyFill="1" applyBorder="1" applyAlignment="1" applyProtection="1">
      <alignment horizontal="center" vertical="center"/>
      <protection locked="0"/>
    </xf>
    <xf numFmtId="0" fontId="29" fillId="11" borderId="88" xfId="8" applyFont="1" applyFill="1" applyBorder="1" applyProtection="1">
      <alignment vertical="center"/>
      <protection locked="0"/>
    </xf>
    <xf numFmtId="0" fontId="29" fillId="11" borderId="37" xfId="8" applyFont="1" applyFill="1" applyBorder="1" applyProtection="1">
      <alignment vertical="center"/>
      <protection locked="0"/>
    </xf>
    <xf numFmtId="0" fontId="29" fillId="11" borderId="89" xfId="8" applyFont="1" applyFill="1" applyBorder="1" applyProtection="1">
      <alignment vertical="center"/>
      <protection locked="0"/>
    </xf>
    <xf numFmtId="0" fontId="28" fillId="0" borderId="96" xfId="8" applyFont="1" applyBorder="1" applyProtection="1">
      <alignment vertical="center"/>
      <protection locked="0"/>
    </xf>
    <xf numFmtId="0" fontId="28" fillId="0" borderId="1" xfId="8" applyFont="1" applyBorder="1" applyProtection="1">
      <alignment vertical="center"/>
      <protection locked="0"/>
    </xf>
    <xf numFmtId="10" fontId="3" fillId="7" borderId="40" xfId="8" applyNumberFormat="1" applyFont="1" applyFill="1" applyBorder="1" applyProtection="1">
      <alignment vertical="center"/>
      <protection hidden="1"/>
    </xf>
    <xf numFmtId="10" fontId="3" fillId="7" borderId="85" xfId="8" applyNumberFormat="1" applyFont="1" applyFill="1" applyBorder="1" applyProtection="1">
      <alignment vertical="center"/>
      <protection hidden="1"/>
    </xf>
    <xf numFmtId="10" fontId="3" fillId="7" borderId="147" xfId="8" applyNumberFormat="1" applyFont="1" applyFill="1" applyBorder="1" applyProtection="1">
      <alignment vertical="center"/>
      <protection hidden="1"/>
    </xf>
    <xf numFmtId="10" fontId="3" fillId="7" borderId="28" xfId="8" applyNumberFormat="1" applyFont="1" applyFill="1" applyBorder="1" applyProtection="1">
      <alignment vertical="center"/>
      <protection hidden="1"/>
    </xf>
    <xf numFmtId="10" fontId="3" fillId="7" borderId="37" xfId="8" applyNumberFormat="1" applyFont="1" applyFill="1" applyBorder="1" applyProtection="1">
      <alignment vertical="center"/>
      <protection hidden="1"/>
    </xf>
    <xf numFmtId="10" fontId="3" fillId="7" borderId="89" xfId="8" applyNumberFormat="1" applyFont="1" applyFill="1" applyBorder="1" applyProtection="1">
      <alignment vertical="center"/>
      <protection hidden="1"/>
    </xf>
    <xf numFmtId="0" fontId="28" fillId="0" borderId="120" xfId="8" applyFont="1" applyBorder="1" applyAlignment="1" applyProtection="1">
      <alignment horizontal="left" vertical="center" wrapText="1"/>
      <protection locked="0"/>
    </xf>
    <xf numFmtId="0" fontId="28" fillId="0" borderId="44" xfId="8" applyFont="1" applyBorder="1" applyAlignment="1" applyProtection="1">
      <alignment horizontal="left" vertical="center" wrapText="1"/>
      <protection locked="0"/>
    </xf>
    <xf numFmtId="0" fontId="28" fillId="0" borderId="121" xfId="8" applyFont="1" applyBorder="1" applyAlignment="1" applyProtection="1">
      <alignment horizontal="left" vertical="center" wrapText="1"/>
      <protection locked="0"/>
    </xf>
    <xf numFmtId="0" fontId="28" fillId="0" borderId="84" xfId="8" applyFont="1" applyBorder="1" applyAlignment="1" applyProtection="1">
      <alignment horizontal="left" vertical="center" wrapText="1"/>
      <protection locked="0"/>
    </xf>
    <xf numFmtId="0" fontId="28" fillId="0" borderId="33" xfId="8" applyFont="1" applyBorder="1" applyAlignment="1" applyProtection="1">
      <alignment horizontal="left" vertical="center" wrapText="1"/>
      <protection locked="0"/>
    </xf>
    <xf numFmtId="0" fontId="28" fillId="0" borderId="16" xfId="8" applyFont="1" applyBorder="1" applyAlignment="1" applyProtection="1">
      <alignment horizontal="left" vertical="center" wrapText="1"/>
      <protection locked="0"/>
    </xf>
    <xf numFmtId="0" fontId="29" fillId="11" borderId="103" xfId="8" applyFont="1" applyFill="1" applyBorder="1" applyProtection="1">
      <alignment vertical="center"/>
      <protection locked="0"/>
    </xf>
    <xf numFmtId="0" fontId="29" fillId="11" borderId="18" xfId="8" applyFont="1" applyFill="1" applyBorder="1" applyProtection="1">
      <alignment vertical="center"/>
      <protection locked="0"/>
    </xf>
    <xf numFmtId="0" fontId="29" fillId="11" borderId="61" xfId="8" applyFont="1" applyFill="1" applyBorder="1" applyProtection="1">
      <alignment vertical="center"/>
      <protection locked="0"/>
    </xf>
    <xf numFmtId="0" fontId="3" fillId="0" borderId="139" xfId="8" applyFont="1" applyBorder="1" applyAlignment="1" applyProtection="1">
      <alignment horizontal="center" vertical="center"/>
      <protection hidden="1"/>
    </xf>
    <xf numFmtId="0" fontId="28" fillId="0" borderId="103" xfId="8" applyFont="1" applyBorder="1" applyAlignment="1" applyProtection="1">
      <alignment horizontal="left" vertical="center" wrapText="1"/>
      <protection locked="0"/>
    </xf>
    <xf numFmtId="0" fontId="28" fillId="0" borderId="18" xfId="8" applyFont="1" applyBorder="1" applyAlignment="1" applyProtection="1">
      <alignment horizontal="left" vertical="center" wrapText="1"/>
      <protection locked="0"/>
    </xf>
    <xf numFmtId="0" fontId="28" fillId="0" borderId="19" xfId="8" applyFont="1" applyBorder="1" applyAlignment="1" applyProtection="1">
      <alignment horizontal="left" vertical="center" wrapText="1"/>
      <protection locked="0"/>
    </xf>
    <xf numFmtId="0" fontId="28" fillId="0" borderId="106" xfId="8" applyFont="1" applyBorder="1" applyAlignment="1" applyProtection="1">
      <alignment horizontal="left" vertical="center" wrapText="1"/>
      <protection locked="0"/>
    </xf>
    <xf numFmtId="0" fontId="28" fillId="0" borderId="50" xfId="8" applyFont="1" applyBorder="1" applyAlignment="1" applyProtection="1">
      <alignment horizontal="left" vertical="center" wrapText="1"/>
      <protection locked="0"/>
    </xf>
    <xf numFmtId="0" fontId="28" fillId="0" borderId="51" xfId="8" applyFont="1" applyBorder="1" applyAlignment="1" applyProtection="1">
      <alignment horizontal="left" vertical="center" wrapText="1"/>
      <protection locked="0"/>
    </xf>
    <xf numFmtId="0" fontId="28" fillId="0" borderId="100" xfId="8" applyFont="1" applyBorder="1" applyProtection="1">
      <alignment vertical="center"/>
      <protection locked="0"/>
    </xf>
    <xf numFmtId="4" fontId="3" fillId="7" borderId="17" xfId="8" applyNumberFormat="1" applyFont="1" applyFill="1" applyBorder="1" applyProtection="1">
      <alignment vertical="center"/>
      <protection hidden="1"/>
    </xf>
    <xf numFmtId="4" fontId="3" fillId="7" borderId="18" xfId="8" applyNumberFormat="1" applyFont="1" applyFill="1" applyBorder="1" applyProtection="1">
      <alignment vertical="center"/>
      <protection hidden="1"/>
    </xf>
    <xf numFmtId="4" fontId="3" fillId="7" borderId="61" xfId="8" applyNumberFormat="1" applyFont="1" applyFill="1" applyBorder="1" applyProtection="1">
      <alignment vertical="center"/>
      <protection hidden="1"/>
    </xf>
    <xf numFmtId="4" fontId="3" fillId="7" borderId="49" xfId="8" applyNumberFormat="1" applyFont="1" applyFill="1" applyBorder="1" applyProtection="1">
      <alignment vertical="center"/>
      <protection hidden="1"/>
    </xf>
    <xf numFmtId="4" fontId="3" fillId="7" borderId="50" xfId="8" applyNumberFormat="1" applyFont="1" applyFill="1" applyBorder="1" applyProtection="1">
      <alignment vertical="center"/>
      <protection hidden="1"/>
    </xf>
    <xf numFmtId="4" fontId="3" fillId="7" borderId="52" xfId="8" applyNumberFormat="1" applyFont="1" applyFill="1" applyBorder="1" applyProtection="1">
      <alignment vertical="center"/>
      <protection hidden="1"/>
    </xf>
    <xf numFmtId="10" fontId="3" fillId="7" borderId="93" xfId="8" applyNumberFormat="1" applyFont="1" applyFill="1" applyBorder="1" applyProtection="1">
      <alignment vertical="center"/>
      <protection hidden="1"/>
    </xf>
    <xf numFmtId="10" fontId="3" fillId="7" borderId="91" xfId="8" applyNumberFormat="1" applyFont="1" applyFill="1" applyBorder="1" applyProtection="1">
      <alignment vertical="center"/>
      <protection hidden="1"/>
    </xf>
    <xf numFmtId="10" fontId="3" fillId="7" borderId="94" xfId="8" applyNumberFormat="1" applyFont="1" applyFill="1" applyBorder="1" applyProtection="1">
      <alignment vertical="center"/>
      <protection hidden="1"/>
    </xf>
    <xf numFmtId="4" fontId="3" fillId="7" borderId="15" xfId="8" applyNumberFormat="1" applyFont="1" applyFill="1" applyBorder="1" applyProtection="1">
      <alignment vertical="center"/>
      <protection hidden="1"/>
    </xf>
    <xf numFmtId="4" fontId="3" fillId="7" borderId="33" xfId="8" applyNumberFormat="1" applyFont="1" applyFill="1" applyBorder="1" applyProtection="1">
      <alignment vertical="center"/>
      <protection hidden="1"/>
    </xf>
    <xf numFmtId="4" fontId="3" fillId="7" borderId="48" xfId="8" applyNumberFormat="1" applyFont="1" applyFill="1" applyBorder="1" applyProtection="1">
      <alignment vertical="center"/>
      <protection hidden="1"/>
    </xf>
    <xf numFmtId="0" fontId="29" fillId="0" borderId="58" xfId="8" applyFont="1" applyBorder="1" applyAlignment="1" applyProtection="1">
      <alignment horizontal="center" vertical="center"/>
      <protection hidden="1"/>
    </xf>
    <xf numFmtId="0" fontId="29" fillId="0" borderId="119" xfId="8" applyFont="1" applyBorder="1" applyAlignment="1" applyProtection="1">
      <alignment horizontal="center" vertical="center"/>
      <protection hidden="1"/>
    </xf>
    <xf numFmtId="0" fontId="29" fillId="0" borderId="101" xfId="8" applyFont="1" applyBorder="1" applyAlignment="1" applyProtection="1">
      <alignment horizontal="center" vertical="center"/>
      <protection hidden="1"/>
    </xf>
    <xf numFmtId="0" fontId="29" fillId="11" borderId="90" xfId="8" applyFont="1" applyFill="1" applyBorder="1" applyProtection="1">
      <alignment vertical="center"/>
      <protection locked="0"/>
    </xf>
    <xf numFmtId="0" fontId="29" fillId="11" borderId="91" xfId="8" applyFont="1" applyFill="1" applyBorder="1" applyProtection="1">
      <alignment vertical="center"/>
      <protection locked="0"/>
    </xf>
    <xf numFmtId="0" fontId="29" fillId="11" borderId="94" xfId="8" applyFont="1" applyFill="1" applyBorder="1" applyProtection="1">
      <alignment vertical="center"/>
      <protection locked="0"/>
    </xf>
    <xf numFmtId="0" fontId="29" fillId="11" borderId="95" xfId="8" applyFont="1" applyFill="1" applyBorder="1" applyProtection="1">
      <alignment vertical="center"/>
      <protection locked="0"/>
    </xf>
    <xf numFmtId="0" fontId="29" fillId="11" borderId="85" xfId="8" applyFont="1" applyFill="1" applyBorder="1" applyProtection="1">
      <alignment vertical="center"/>
      <protection locked="0"/>
    </xf>
    <xf numFmtId="0" fontId="29" fillId="11" borderId="147" xfId="8" applyFont="1" applyFill="1" applyBorder="1" applyProtection="1">
      <alignment vertical="center"/>
      <protection locked="0"/>
    </xf>
    <xf numFmtId="0" fontId="18" fillId="0" borderId="70" xfId="7" applyFont="1" applyBorder="1" applyAlignment="1" applyProtection="1">
      <alignment horizontal="center" vertical="center"/>
      <protection locked="0"/>
    </xf>
    <xf numFmtId="0" fontId="3" fillId="0" borderId="270" xfId="8" applyFont="1" applyBorder="1" applyAlignment="1" applyProtection="1">
      <alignment horizontal="center" vertical="center" textRotation="255"/>
      <protection locked="0"/>
    </xf>
    <xf numFmtId="0" fontId="3" fillId="0" borderId="239" xfId="8" applyFont="1" applyBorder="1" applyAlignment="1" applyProtection="1">
      <alignment horizontal="center" vertical="center" textRotation="255"/>
      <protection locked="0"/>
    </xf>
    <xf numFmtId="0" fontId="3" fillId="0" borderId="105" xfId="8" applyFont="1" applyBorder="1" applyAlignment="1" applyProtection="1">
      <alignment horizontal="center" vertical="center" textRotation="255"/>
      <protection locked="0"/>
    </xf>
    <xf numFmtId="0" fontId="3" fillId="0" borderId="118" xfId="8" applyFont="1" applyBorder="1" applyAlignment="1" applyProtection="1">
      <alignment horizontal="center" vertical="center"/>
      <protection locked="0"/>
    </xf>
    <xf numFmtId="0" fontId="3" fillId="0" borderId="82" xfId="8" applyFont="1" applyBorder="1" applyAlignment="1" applyProtection="1">
      <alignment horizontal="center" vertical="center"/>
      <protection locked="0"/>
    </xf>
    <xf numFmtId="0" fontId="3" fillId="0" borderId="70" xfId="8" applyFont="1" applyBorder="1" applyAlignment="1" applyProtection="1">
      <alignment horizontal="center" vertical="center"/>
      <protection locked="0"/>
    </xf>
    <xf numFmtId="4" fontId="3" fillId="7" borderId="269" xfId="8" applyNumberFormat="1" applyFont="1" applyFill="1" applyBorder="1" applyProtection="1">
      <alignment vertical="center"/>
      <protection hidden="1"/>
    </xf>
    <xf numFmtId="4" fontId="3" fillId="7" borderId="44" xfId="8" applyNumberFormat="1" applyFont="1" applyFill="1" applyBorder="1" applyProtection="1">
      <alignment vertical="center"/>
      <protection hidden="1"/>
    </xf>
    <xf numFmtId="4" fontId="3" fillId="7" borderId="102" xfId="8" applyNumberFormat="1" applyFont="1" applyFill="1" applyBorder="1" applyProtection="1">
      <alignment vertical="center"/>
      <protection hidden="1"/>
    </xf>
    <xf numFmtId="0" fontId="3" fillId="0" borderId="58" xfId="8" applyFont="1" applyBorder="1" applyAlignment="1" applyProtection="1">
      <alignment horizontal="center" vertical="center"/>
      <protection hidden="1"/>
    </xf>
    <xf numFmtId="0" fontId="3" fillId="0" borderId="119" xfId="8" applyFont="1" applyBorder="1" applyAlignment="1" applyProtection="1">
      <alignment horizontal="center" vertical="center"/>
      <protection hidden="1"/>
    </xf>
    <xf numFmtId="0" fontId="3" fillId="0" borderId="101" xfId="8" applyFont="1" applyBorder="1" applyAlignment="1" applyProtection="1">
      <alignment horizontal="center" vertical="center"/>
      <protection hidden="1"/>
    </xf>
    <xf numFmtId="0" fontId="29" fillId="11" borderId="93" xfId="8" applyFont="1" applyFill="1" applyBorder="1" applyAlignment="1" applyProtection="1">
      <alignment horizontal="right" vertical="center"/>
      <protection locked="0"/>
    </xf>
    <xf numFmtId="0" fontId="29" fillId="11" borderId="92" xfId="8" applyFont="1" applyFill="1" applyBorder="1" applyAlignment="1" applyProtection="1">
      <alignment horizontal="right" vertical="center"/>
      <protection locked="0"/>
    </xf>
    <xf numFmtId="0" fontId="28" fillId="0" borderId="118" xfId="8" applyFont="1" applyBorder="1" applyAlignment="1" applyProtection="1">
      <alignment horizontal="center" vertical="center"/>
      <protection hidden="1"/>
    </xf>
    <xf numFmtId="0" fontId="28" fillId="0" borderId="82" xfId="8" applyFont="1" applyBorder="1" applyAlignment="1" applyProtection="1">
      <alignment horizontal="center" vertical="center"/>
      <protection hidden="1"/>
    </xf>
    <xf numFmtId="0" fontId="28" fillId="0" borderId="268" xfId="8" applyFont="1" applyBorder="1" applyAlignment="1" applyProtection="1">
      <alignment horizontal="center" vertical="center"/>
      <protection hidden="1"/>
    </xf>
    <xf numFmtId="183" fontId="28" fillId="0" borderId="118" xfId="8" applyNumberFormat="1" applyFont="1" applyBorder="1" applyAlignment="1" applyProtection="1">
      <alignment horizontal="center" vertical="center"/>
      <protection locked="0"/>
    </xf>
    <xf numFmtId="183" fontId="28" fillId="0" borderId="82" xfId="8" applyNumberFormat="1" applyFont="1" applyBorder="1" applyAlignment="1" applyProtection="1">
      <alignment horizontal="center" vertical="center"/>
      <protection locked="0"/>
    </xf>
    <xf numFmtId="183" fontId="28" fillId="0" borderId="268" xfId="8" applyNumberFormat="1" applyFont="1" applyBorder="1" applyAlignment="1" applyProtection="1">
      <alignment horizontal="center" vertical="center"/>
      <protection locked="0"/>
    </xf>
    <xf numFmtId="0" fontId="29" fillId="11" borderId="28" xfId="8" applyFont="1" applyFill="1" applyBorder="1" applyAlignment="1" applyProtection="1">
      <alignment horizontal="right" vertical="center"/>
      <protection locked="0"/>
    </xf>
    <xf numFmtId="0" fontId="29" fillId="11" borderId="29" xfId="8" applyFont="1" applyFill="1" applyBorder="1" applyAlignment="1" applyProtection="1">
      <alignment horizontal="right" vertical="center"/>
      <protection locked="0"/>
    </xf>
    <xf numFmtId="0" fontId="88" fillId="0" borderId="0" xfId="7" applyFont="1" applyBorder="1" applyAlignment="1" applyProtection="1">
      <alignment horizontal="center" vertical="center"/>
      <protection locked="0"/>
    </xf>
    <xf numFmtId="9" fontId="3" fillId="7" borderId="82" xfId="8" applyNumberFormat="1" applyFont="1" applyFill="1" applyBorder="1" applyAlignment="1" applyProtection="1">
      <alignment horizontal="center" vertical="center"/>
      <protection hidden="1"/>
    </xf>
    <xf numFmtId="0" fontId="3" fillId="7" borderId="118" xfId="8" applyFont="1" applyFill="1" applyBorder="1" applyAlignment="1" applyProtection="1">
      <alignment horizontal="center" vertical="center"/>
      <protection locked="0"/>
    </xf>
    <xf numFmtId="0" fontId="3" fillId="7" borderId="82" xfId="8" applyFont="1" applyFill="1" applyBorder="1" applyAlignment="1" applyProtection="1">
      <alignment horizontal="center" vertical="center"/>
      <protection locked="0"/>
    </xf>
    <xf numFmtId="0" fontId="88" fillId="0" borderId="120" xfId="8" applyFont="1" applyBorder="1" applyAlignment="1" applyProtection="1">
      <alignment horizontal="center" vertical="center"/>
      <protection locked="0"/>
    </xf>
    <xf numFmtId="0" fontId="88" fillId="0" borderId="44" xfId="8" applyFont="1" applyBorder="1" applyAlignment="1" applyProtection="1">
      <alignment horizontal="center" vertical="center"/>
      <protection locked="0"/>
    </xf>
    <xf numFmtId="0" fontId="88" fillId="0" borderId="102" xfId="8" applyFont="1" applyBorder="1" applyAlignment="1" applyProtection="1">
      <alignment horizontal="center" vertical="center"/>
      <protection locked="0"/>
    </xf>
    <xf numFmtId="0" fontId="88" fillId="0" borderId="106" xfId="8" applyFont="1" applyBorder="1" applyAlignment="1" applyProtection="1">
      <alignment horizontal="center" vertical="center"/>
      <protection locked="0"/>
    </xf>
    <xf numFmtId="0" fontId="88" fillId="0" borderId="50" xfId="8" applyFont="1" applyBorder="1" applyAlignment="1" applyProtection="1">
      <alignment horizontal="center" vertical="center"/>
      <protection locked="0"/>
    </xf>
    <xf numFmtId="0" fontId="88" fillId="0" borderId="52" xfId="8" applyFont="1" applyBorder="1" applyAlignment="1" applyProtection="1">
      <alignment horizontal="center" vertical="center"/>
      <protection locked="0"/>
    </xf>
    <xf numFmtId="0" fontId="28" fillId="0" borderId="77" xfId="8" applyFont="1" applyBorder="1" applyAlignment="1" applyProtection="1">
      <alignment vertical="center" wrapText="1"/>
      <protection locked="0"/>
    </xf>
    <xf numFmtId="4" fontId="28" fillId="7" borderId="100" xfId="8" applyNumberFormat="1" applyFont="1" applyFill="1" applyBorder="1" applyProtection="1">
      <alignment vertical="center"/>
      <protection hidden="1"/>
    </xf>
    <xf numFmtId="4" fontId="28" fillId="7" borderId="125" xfId="8" applyNumberFormat="1" applyFont="1" applyFill="1" applyBorder="1" applyProtection="1">
      <alignment vertical="center"/>
      <protection hidden="1"/>
    </xf>
    <xf numFmtId="0" fontId="28" fillId="0" borderId="90" xfId="8" applyFont="1" applyBorder="1" applyAlignment="1" applyProtection="1">
      <alignment vertical="center" shrinkToFit="1"/>
      <protection locked="0"/>
    </xf>
    <xf numFmtId="0" fontId="28" fillId="0" borderId="91" xfId="8" applyFont="1" applyBorder="1" applyAlignment="1" applyProtection="1">
      <alignment vertical="center" shrinkToFit="1"/>
      <protection locked="0"/>
    </xf>
    <xf numFmtId="0" fontId="28" fillId="0" borderId="92" xfId="8" applyFont="1" applyBorder="1" applyAlignment="1" applyProtection="1">
      <alignment vertical="center" shrinkToFit="1"/>
      <protection locked="0"/>
    </xf>
    <xf numFmtId="0" fontId="28" fillId="0" borderId="58" xfId="8" applyFont="1" applyBorder="1" applyProtection="1">
      <alignment vertical="center"/>
      <protection locked="0"/>
    </xf>
    <xf numFmtId="0" fontId="28" fillId="0" borderId="119" xfId="8" applyFont="1" applyBorder="1" applyProtection="1">
      <alignment vertical="center"/>
      <protection locked="0"/>
    </xf>
    <xf numFmtId="0" fontId="28" fillId="0" borderId="268" xfId="8" applyFont="1" applyBorder="1" applyProtection="1">
      <alignment vertical="center"/>
      <protection locked="0"/>
    </xf>
    <xf numFmtId="0" fontId="28" fillId="7" borderId="83" xfId="8" applyFont="1" applyFill="1" applyBorder="1" applyAlignment="1" applyProtection="1">
      <alignment horizontal="right" vertical="center"/>
      <protection hidden="1"/>
    </xf>
    <xf numFmtId="0" fontId="28" fillId="7" borderId="70" xfId="8" applyFont="1" applyFill="1" applyBorder="1" applyAlignment="1" applyProtection="1">
      <alignment horizontal="right" vertical="center"/>
      <protection hidden="1"/>
    </xf>
    <xf numFmtId="0" fontId="28" fillId="0" borderId="82" xfId="8" applyFont="1" applyBorder="1" applyProtection="1">
      <alignment vertical="center"/>
      <protection locked="0"/>
    </xf>
    <xf numFmtId="0" fontId="28" fillId="7" borderId="82" xfId="8" applyFont="1" applyFill="1" applyBorder="1" applyAlignment="1" applyProtection="1">
      <alignment horizontal="right" vertical="center"/>
      <protection hidden="1"/>
    </xf>
    <xf numFmtId="0" fontId="28" fillId="0" borderId="71" xfId="8" applyFont="1" applyBorder="1" applyProtection="1">
      <alignment vertical="center"/>
      <protection locked="0"/>
    </xf>
    <xf numFmtId="4" fontId="28" fillId="7" borderId="96" xfId="8" applyNumberFormat="1" applyFont="1" applyFill="1" applyBorder="1" applyProtection="1">
      <alignment vertical="center"/>
      <protection hidden="1"/>
    </xf>
    <xf numFmtId="4" fontId="28" fillId="7" borderId="97" xfId="8" applyNumberFormat="1" applyFont="1" applyFill="1" applyBorder="1" applyProtection="1">
      <alignment vertical="center"/>
      <protection hidden="1"/>
    </xf>
    <xf numFmtId="0" fontId="28" fillId="0" borderId="41" xfId="8" applyFont="1" applyBorder="1" applyProtection="1">
      <alignment vertical="center"/>
      <protection locked="0"/>
    </xf>
    <xf numFmtId="0" fontId="28" fillId="0" borderId="76" xfId="8" applyFont="1" applyBorder="1" applyProtection="1">
      <alignment vertical="center"/>
      <protection locked="0"/>
    </xf>
    <xf numFmtId="4" fontId="28" fillId="7" borderId="1" xfId="8" applyNumberFormat="1" applyFont="1" applyFill="1" applyBorder="1" applyProtection="1">
      <alignment vertical="center"/>
      <protection hidden="1"/>
    </xf>
    <xf numFmtId="4" fontId="28" fillId="7" borderId="98" xfId="8" applyNumberFormat="1" applyFont="1" applyFill="1" applyBorder="1" applyProtection="1">
      <alignment vertical="center"/>
      <protection hidden="1"/>
    </xf>
    <xf numFmtId="0" fontId="28" fillId="0" borderId="29" xfId="8" applyFont="1" applyBorder="1" applyProtection="1">
      <alignment vertical="center"/>
      <protection locked="0"/>
    </xf>
    <xf numFmtId="0" fontId="29" fillId="3" borderId="15" xfId="8" applyFont="1" applyFill="1" applyBorder="1" applyAlignment="1" applyProtection="1">
      <alignment horizontal="right" vertical="center"/>
      <protection locked="0"/>
    </xf>
    <xf numFmtId="0" fontId="29" fillId="3" borderId="16" xfId="8" applyFont="1" applyFill="1" applyBorder="1" applyAlignment="1" applyProtection="1">
      <alignment horizontal="right" vertical="center"/>
      <protection locked="0"/>
    </xf>
    <xf numFmtId="0" fontId="29" fillId="3" borderId="28" xfId="8" applyFont="1" applyFill="1" applyBorder="1" applyAlignment="1" applyProtection="1">
      <alignment horizontal="right" vertical="center"/>
      <protection locked="0"/>
    </xf>
    <xf numFmtId="0" fontId="29" fillId="3" borderId="29" xfId="8" applyFont="1" applyFill="1" applyBorder="1" applyAlignment="1" applyProtection="1">
      <alignment horizontal="right" vertical="center"/>
      <protection locked="0"/>
    </xf>
    <xf numFmtId="0" fontId="29" fillId="3" borderId="40" xfId="8" applyFont="1" applyFill="1" applyBorder="1" applyAlignment="1" applyProtection="1">
      <alignment horizontal="right" vertical="center"/>
      <protection locked="0"/>
    </xf>
    <xf numFmtId="0" fontId="29" fillId="3" borderId="41" xfId="8" applyFont="1" applyFill="1" applyBorder="1" applyAlignment="1" applyProtection="1">
      <alignment horizontal="right" vertical="center"/>
      <protection locked="0"/>
    </xf>
    <xf numFmtId="0" fontId="29" fillId="0" borderId="83" xfId="8" applyFont="1" applyBorder="1" applyAlignment="1" applyProtection="1">
      <alignment horizontal="center" vertical="center"/>
      <protection locked="0"/>
    </xf>
    <xf numFmtId="0" fontId="32" fillId="0" borderId="37" xfId="7" applyFont="1" applyBorder="1" applyAlignment="1">
      <alignment vertical="center" wrapText="1"/>
    </xf>
    <xf numFmtId="0" fontId="32" fillId="0" borderId="29" xfId="7" applyFont="1" applyBorder="1" applyAlignment="1">
      <alignment vertical="center" wrapText="1"/>
    </xf>
    <xf numFmtId="0" fontId="28" fillId="0" borderId="15" xfId="7" applyFont="1" applyBorder="1" applyAlignment="1">
      <alignment vertical="top"/>
    </xf>
    <xf numFmtId="0" fontId="28" fillId="0" borderId="33" xfId="7" applyFont="1" applyBorder="1" applyAlignment="1">
      <alignment vertical="top"/>
    </xf>
    <xf numFmtId="0" fontId="28" fillId="0" borderId="16" xfId="7" applyFont="1" applyBorder="1" applyAlignment="1">
      <alignment vertical="top"/>
    </xf>
    <xf numFmtId="0" fontId="28" fillId="0" borderId="0" xfId="7" applyFont="1" applyBorder="1">
      <alignment vertical="center"/>
    </xf>
    <xf numFmtId="0" fontId="28" fillId="0" borderId="146" xfId="7" applyFont="1" applyBorder="1" applyAlignment="1" applyProtection="1">
      <alignment vertical="center" wrapText="1"/>
      <protection locked="0"/>
    </xf>
    <xf numFmtId="0" fontId="28" fillId="0" borderId="78" xfId="7" applyFont="1" applyBorder="1" applyAlignment="1" applyProtection="1">
      <alignment vertical="center" wrapText="1"/>
      <protection locked="0"/>
    </xf>
    <xf numFmtId="0" fontId="127" fillId="0" borderId="120" xfId="7" applyFont="1" applyBorder="1" applyProtection="1">
      <alignment vertical="center"/>
      <protection locked="0"/>
    </xf>
    <xf numFmtId="0" fontId="127" fillId="0" borderId="44" xfId="7" applyFont="1" applyBorder="1" applyProtection="1">
      <alignment vertical="center"/>
      <protection locked="0"/>
    </xf>
    <xf numFmtId="0" fontId="127" fillId="0" borderId="102" xfId="7" applyFont="1" applyBorder="1" applyProtection="1">
      <alignment vertical="center"/>
      <protection locked="0"/>
    </xf>
    <xf numFmtId="0" fontId="127" fillId="0" borderId="86" xfId="7" applyFont="1" applyBorder="1" applyProtection="1">
      <alignment vertical="center"/>
      <protection locked="0"/>
    </xf>
    <xf numFmtId="0" fontId="127" fillId="0" borderId="0" xfId="7" applyFont="1" applyBorder="1" applyProtection="1">
      <alignment vertical="center"/>
      <protection locked="0"/>
    </xf>
    <xf numFmtId="0" fontId="127" fillId="0" borderId="87" xfId="7" applyFont="1" applyBorder="1" applyProtection="1">
      <alignment vertical="center"/>
      <protection locked="0"/>
    </xf>
    <xf numFmtId="0" fontId="127" fillId="0" borderId="84" xfId="7" applyFont="1" applyBorder="1" applyProtection="1">
      <alignment vertical="center"/>
      <protection locked="0"/>
    </xf>
    <xf numFmtId="0" fontId="127" fillId="0" borderId="33" xfId="7" applyFont="1" applyBorder="1" applyProtection="1">
      <alignment vertical="center"/>
      <protection locked="0"/>
    </xf>
    <xf numFmtId="0" fontId="127" fillId="0" borderId="48" xfId="7" applyFont="1" applyBorder="1" applyProtection="1">
      <alignment vertical="center"/>
      <protection locked="0"/>
    </xf>
    <xf numFmtId="0" fontId="107" fillId="0" borderId="0" xfId="7" applyFont="1" applyBorder="1" applyAlignment="1" applyProtection="1">
      <alignment horizontal="center" vertical="distributed" wrapText="1"/>
      <protection locked="0"/>
    </xf>
    <xf numFmtId="0" fontId="28" fillId="0" borderId="82" xfId="7" applyFont="1" applyBorder="1" applyAlignment="1">
      <alignment horizontal="left" vertical="center"/>
    </xf>
    <xf numFmtId="0" fontId="28" fillId="0" borderId="70" xfId="7" applyFont="1" applyBorder="1" applyAlignment="1">
      <alignment horizontal="left" vertical="center"/>
    </xf>
    <xf numFmtId="0" fontId="3" fillId="0" borderId="120" xfId="7" applyBorder="1" applyAlignment="1" applyProtection="1">
      <alignment horizontal="center" vertical="center"/>
      <protection locked="0"/>
    </xf>
    <xf numFmtId="0" fontId="3" fillId="0" borderId="106" xfId="7" applyBorder="1" applyAlignment="1" applyProtection="1">
      <alignment horizontal="center" vertical="center"/>
      <protection locked="0"/>
    </xf>
    <xf numFmtId="0" fontId="3" fillId="0" borderId="52" xfId="7" applyBorder="1" applyAlignment="1" applyProtection="1">
      <alignment horizontal="center" vertical="center"/>
      <protection locked="0"/>
    </xf>
    <xf numFmtId="0" fontId="3" fillId="0" borderId="44" xfId="7" applyBorder="1" applyAlignment="1" applyProtection="1">
      <alignment horizontal="center" vertical="center"/>
      <protection locked="0"/>
    </xf>
    <xf numFmtId="0" fontId="3" fillId="0" borderId="50" xfId="7" applyBorder="1" applyAlignment="1" applyProtection="1">
      <alignment horizontal="center" vertical="center"/>
      <protection locked="0"/>
    </xf>
    <xf numFmtId="0" fontId="3" fillId="0" borderId="270" xfId="7" applyBorder="1" applyAlignment="1" applyProtection="1">
      <alignment horizontal="center" vertical="center" wrapText="1"/>
      <protection locked="0"/>
    </xf>
    <xf numFmtId="0" fontId="3" fillId="0" borderId="105" xfId="7" applyBorder="1" applyAlignment="1" applyProtection="1">
      <alignment horizontal="center" vertical="center" wrapText="1"/>
      <protection locked="0"/>
    </xf>
    <xf numFmtId="0" fontId="29" fillId="0" borderId="90" xfId="7" applyFont="1" applyBorder="1" applyAlignment="1" applyProtection="1">
      <alignment horizontal="left" vertical="center"/>
      <protection locked="0"/>
    </xf>
    <xf numFmtId="0" fontId="29" fillId="0" borderId="91" xfId="7" applyFont="1" applyBorder="1" applyAlignment="1" applyProtection="1">
      <alignment horizontal="left" vertical="center"/>
      <protection locked="0"/>
    </xf>
    <xf numFmtId="0" fontId="29" fillId="0" borderId="94" xfId="7" applyFont="1" applyBorder="1" applyAlignment="1" applyProtection="1">
      <alignment horizontal="left" vertical="center"/>
      <protection locked="0"/>
    </xf>
    <xf numFmtId="0" fontId="29" fillId="0" borderId="108" xfId="7" applyFont="1" applyBorder="1" applyAlignment="1" applyProtection="1">
      <alignment horizontal="left" vertical="center" wrapText="1"/>
      <protection locked="0"/>
    </xf>
    <xf numFmtId="0" fontId="29" fillId="0" borderId="140" xfId="7" applyFont="1" applyBorder="1" applyAlignment="1" applyProtection="1">
      <alignment horizontal="left" vertical="center" wrapText="1"/>
      <protection locked="0"/>
    </xf>
    <xf numFmtId="0" fontId="29" fillId="0" borderId="151" xfId="7" applyFont="1" applyBorder="1" applyAlignment="1" applyProtection="1">
      <alignment horizontal="left" vertical="center" wrapText="1"/>
      <protection locked="0"/>
    </xf>
    <xf numFmtId="0" fontId="29" fillId="0" borderId="152" xfId="7" applyFont="1" applyBorder="1" applyAlignment="1" applyProtection="1">
      <alignment horizontal="left" vertical="center" wrapText="1"/>
      <protection locked="0"/>
    </xf>
    <xf numFmtId="0" fontId="29" fillId="0" borderId="165" xfId="7" applyFont="1" applyBorder="1" applyAlignment="1" applyProtection="1">
      <alignment horizontal="left" vertical="center" wrapText="1"/>
      <protection locked="0"/>
    </xf>
    <xf numFmtId="0" fontId="29" fillId="0" borderId="155" xfId="7" applyFont="1" applyBorder="1" applyAlignment="1" applyProtection="1">
      <alignment horizontal="left" vertical="center"/>
      <protection locked="0"/>
    </xf>
    <xf numFmtId="0" fontId="29" fillId="0" borderId="156" xfId="7" applyFont="1" applyBorder="1" applyAlignment="1" applyProtection="1">
      <alignment horizontal="left" vertical="center"/>
      <protection locked="0"/>
    </xf>
    <xf numFmtId="0" fontId="29" fillId="0" borderId="167" xfId="7" applyFont="1" applyBorder="1" applyAlignment="1" applyProtection="1">
      <alignment horizontal="left" vertical="center"/>
      <protection locked="0"/>
    </xf>
    <xf numFmtId="0" fontId="29" fillId="0" borderId="88" xfId="7" applyFont="1" applyBorder="1" applyAlignment="1" applyProtection="1">
      <alignment horizontal="left" vertical="center" wrapText="1"/>
      <protection locked="0"/>
    </xf>
    <xf numFmtId="0" fontId="29" fillId="0" borderId="37" xfId="7" applyFont="1" applyBorder="1" applyAlignment="1" applyProtection="1">
      <alignment horizontal="left" vertical="center" wrapText="1"/>
      <protection locked="0"/>
    </xf>
    <xf numFmtId="0" fontId="29" fillId="0" borderId="29" xfId="7" applyFont="1" applyBorder="1" applyAlignment="1" applyProtection="1">
      <alignment horizontal="left" vertical="center" wrapText="1"/>
      <protection locked="0"/>
    </xf>
    <xf numFmtId="0" fontId="29" fillId="0" borderId="115" xfId="7" applyFont="1" applyBorder="1" applyAlignment="1" applyProtection="1">
      <alignment vertical="center" wrapText="1"/>
      <protection locked="0"/>
    </xf>
    <xf numFmtId="0" fontId="29" fillId="0" borderId="140" xfId="7" applyFont="1" applyBorder="1" applyAlignment="1" applyProtection="1">
      <alignment vertical="center" wrapText="1"/>
      <protection locked="0"/>
    </xf>
    <xf numFmtId="0" fontId="29" fillId="0" borderId="392" xfId="7" applyFont="1" applyBorder="1" applyAlignment="1" applyProtection="1">
      <alignment horizontal="left" vertical="center" wrapText="1"/>
      <protection locked="0"/>
    </xf>
    <xf numFmtId="0" fontId="29" fillId="0" borderId="385" xfId="7" applyFont="1" applyBorder="1" applyAlignment="1" applyProtection="1">
      <alignment horizontal="left" vertical="center" wrapText="1"/>
      <protection locked="0"/>
    </xf>
    <xf numFmtId="0" fontId="29" fillId="0" borderId="386" xfId="7" applyFont="1" applyBorder="1" applyAlignment="1" applyProtection="1">
      <alignment horizontal="left" vertical="center" wrapText="1"/>
      <protection locked="0"/>
    </xf>
    <xf numFmtId="0" fontId="29" fillId="0" borderId="84" xfId="7" applyFont="1" applyBorder="1" applyAlignment="1" applyProtection="1">
      <alignment horizontal="left" vertical="center" wrapText="1"/>
      <protection locked="0"/>
    </xf>
    <xf numFmtId="0" fontId="29" fillId="0" borderId="33" xfId="7" applyFont="1" applyBorder="1" applyAlignment="1" applyProtection="1">
      <alignment horizontal="left" vertical="center" wrapText="1"/>
      <protection locked="0"/>
    </xf>
    <xf numFmtId="0" fontId="29" fillId="0" borderId="16" xfId="7" applyFont="1" applyBorder="1" applyAlignment="1" applyProtection="1">
      <alignment horizontal="left" vertical="center" wrapText="1"/>
      <protection locked="0"/>
    </xf>
    <xf numFmtId="0" fontId="29" fillId="0" borderId="108" xfId="7" applyFont="1" applyBorder="1" applyAlignment="1" applyProtection="1">
      <alignment vertical="center" wrapText="1"/>
      <protection locked="0"/>
    </xf>
    <xf numFmtId="0" fontId="29" fillId="0" borderId="37" xfId="7" applyFont="1" applyBorder="1" applyAlignment="1" applyProtection="1">
      <alignment vertical="center" shrinkToFit="1"/>
      <protection locked="0"/>
    </xf>
    <xf numFmtId="0" fontId="29" fillId="0" borderId="29" xfId="7" applyFont="1" applyBorder="1" applyAlignment="1" applyProtection="1">
      <alignment vertical="center" shrinkToFit="1"/>
      <protection locked="0"/>
    </xf>
    <xf numFmtId="0" fontId="29" fillId="0" borderId="84" xfId="7" applyFont="1" applyBorder="1" applyAlignment="1" applyProtection="1">
      <alignment horizontal="left" vertical="center"/>
      <protection locked="0"/>
    </xf>
    <xf numFmtId="0" fontId="29" fillId="0" borderId="33" xfId="7" applyFont="1" applyBorder="1" applyAlignment="1" applyProtection="1">
      <alignment horizontal="left" vertical="center"/>
      <protection locked="0"/>
    </xf>
    <xf numFmtId="0" fontId="29" fillId="0" borderId="16" xfId="7" applyFont="1" applyBorder="1" applyAlignment="1" applyProtection="1">
      <alignment horizontal="left" vertical="center"/>
      <protection locked="0"/>
    </xf>
    <xf numFmtId="0" fontId="29" fillId="0" borderId="115" xfId="7" applyFont="1" applyBorder="1" applyAlignment="1" applyProtection="1">
      <alignment horizontal="left" vertical="center" wrapText="1"/>
      <protection locked="0"/>
    </xf>
    <xf numFmtId="0" fontId="29" fillId="0" borderId="88" xfId="7" applyFont="1" applyBorder="1" applyAlignment="1" applyProtection="1">
      <alignment horizontal="left" vertical="center"/>
      <protection locked="0"/>
    </xf>
    <xf numFmtId="0" fontId="29" fillId="0" borderId="37" xfId="7" applyFont="1" applyBorder="1" applyAlignment="1" applyProtection="1">
      <alignment horizontal="left" vertical="center"/>
      <protection locked="0"/>
    </xf>
    <xf numFmtId="0" fontId="29" fillId="0" borderId="29" xfId="7" applyFont="1" applyBorder="1" applyAlignment="1" applyProtection="1">
      <alignment horizontal="left" vertical="center"/>
      <protection locked="0"/>
    </xf>
    <xf numFmtId="0" fontId="29" fillId="0" borderId="390" xfId="7" applyFont="1" applyBorder="1" applyAlignment="1" applyProtection="1">
      <alignment horizontal="left" vertical="center" wrapText="1"/>
      <protection locked="0"/>
    </xf>
    <xf numFmtId="0" fontId="29" fillId="0" borderId="277" xfId="7" applyFont="1" applyBorder="1" applyAlignment="1" applyProtection="1">
      <alignment horizontal="left" vertical="center" wrapText="1"/>
      <protection locked="0"/>
    </xf>
    <xf numFmtId="0" fontId="29" fillId="0" borderId="21" xfId="7" applyFont="1" applyBorder="1" applyAlignment="1" applyProtection="1">
      <alignment horizontal="left" vertical="center" wrapText="1"/>
      <protection locked="0"/>
    </xf>
    <xf numFmtId="0" fontId="34" fillId="0" borderId="244" xfId="7" applyFont="1" applyBorder="1" applyAlignment="1" applyProtection="1">
      <alignment vertical="center" wrapText="1" shrinkToFit="1"/>
      <protection locked="0"/>
    </xf>
    <xf numFmtId="0" fontId="34" fillId="0" borderId="245" xfId="7" applyFont="1" applyBorder="1" applyAlignment="1" applyProtection="1">
      <alignment vertical="center" shrinkToFit="1"/>
      <protection locked="0"/>
    </xf>
    <xf numFmtId="0" fontId="29" fillId="0" borderId="106" xfId="7" applyFont="1" applyBorder="1" applyAlignment="1" applyProtection="1">
      <alignment horizontal="left" vertical="center"/>
      <protection locked="0"/>
    </xf>
    <xf numFmtId="0" fontId="29" fillId="0" borderId="50" xfId="7" applyFont="1" applyBorder="1" applyAlignment="1" applyProtection="1">
      <alignment horizontal="left" vertical="center"/>
      <protection locked="0"/>
    </xf>
    <xf numFmtId="0" fontId="29" fillId="0" borderId="51" xfId="7" applyFont="1" applyBorder="1" applyAlignment="1" applyProtection="1">
      <alignment horizontal="left" vertical="center"/>
      <protection locked="0"/>
    </xf>
    <xf numFmtId="0" fontId="28" fillId="0" borderId="0" xfId="7" applyFont="1" applyBorder="1" applyProtection="1">
      <alignment vertical="center"/>
      <protection locked="0"/>
    </xf>
    <xf numFmtId="0" fontId="29" fillId="0" borderId="95" xfId="7" applyFont="1" applyBorder="1" applyAlignment="1" applyProtection="1">
      <alignment horizontal="left" vertical="center"/>
      <protection locked="0"/>
    </xf>
    <xf numFmtId="0" fontId="29" fillId="0" borderId="85" xfId="7" applyFont="1" applyBorder="1" applyAlignment="1" applyProtection="1">
      <alignment horizontal="left" vertical="center"/>
      <protection locked="0"/>
    </xf>
    <xf numFmtId="0" fontId="29" fillId="0" borderId="90" xfId="7" quotePrefix="1" applyFont="1" applyBorder="1" applyAlignment="1" applyProtection="1">
      <alignment horizontal="left" vertical="center"/>
      <protection locked="0"/>
    </xf>
    <xf numFmtId="0" fontId="29" fillId="0" borderId="91" xfId="7" quotePrefix="1" applyFont="1" applyBorder="1" applyAlignment="1" applyProtection="1">
      <alignment horizontal="left" vertical="center"/>
      <protection locked="0"/>
    </xf>
    <xf numFmtId="0" fontId="107" fillId="0" borderId="0" xfId="7" applyFont="1" applyBorder="1" applyAlignment="1" applyProtection="1">
      <alignment horizontal="center" vertical="center"/>
      <protection locked="0"/>
    </xf>
    <xf numFmtId="0" fontId="28" fillId="0" borderId="106" xfId="7" applyFont="1" applyBorder="1" applyAlignment="1" applyProtection="1">
      <alignment horizontal="center" vertical="center" wrapText="1"/>
      <protection locked="0"/>
    </xf>
    <xf numFmtId="0" fontId="28" fillId="0" borderId="50" xfId="7" applyFont="1" applyBorder="1" applyAlignment="1" applyProtection="1">
      <alignment horizontal="center" vertical="center" wrapText="1"/>
      <protection locked="0"/>
    </xf>
    <xf numFmtId="0" fontId="28" fillId="0" borderId="294" xfId="7" applyFont="1" applyBorder="1" applyAlignment="1" applyProtection="1">
      <alignment horizontal="center" vertical="center" wrapText="1"/>
      <protection locked="0"/>
    </xf>
    <xf numFmtId="0" fontId="28" fillId="0" borderId="108" xfId="7" applyFont="1" applyBorder="1" applyAlignment="1" applyProtection="1">
      <alignment horizontal="center" vertical="center"/>
      <protection locked="0"/>
    </xf>
    <xf numFmtId="0" fontId="28" fillId="0" borderId="150" xfId="7" applyFont="1" applyBorder="1" applyAlignment="1" applyProtection="1">
      <alignment horizontal="center" vertical="center"/>
      <protection locked="0"/>
    </xf>
    <xf numFmtId="0" fontId="28" fillId="0" borderId="331" xfId="7" applyFont="1" applyBorder="1" applyAlignment="1" applyProtection="1">
      <alignment horizontal="left" vertical="center" indent="1"/>
      <protection locked="0"/>
    </xf>
    <xf numFmtId="0" fontId="28" fillId="0" borderId="23" xfId="7" applyFont="1" applyBorder="1" applyAlignment="1" applyProtection="1">
      <alignment horizontal="left" vertical="center" indent="1"/>
      <protection locked="0"/>
    </xf>
    <xf numFmtId="0" fontId="28" fillId="0" borderId="332" xfId="7" applyFont="1" applyBorder="1" applyAlignment="1" applyProtection="1">
      <alignment horizontal="left" vertical="center" indent="1"/>
      <protection locked="0"/>
    </xf>
    <xf numFmtId="0" fontId="28" fillId="0" borderId="393" xfId="7" applyFont="1" applyBorder="1" applyAlignment="1" applyProtection="1">
      <alignment horizontal="left" vertical="center" indent="1"/>
      <protection locked="0"/>
    </xf>
    <xf numFmtId="0" fontId="28" fillId="0" borderId="118" xfId="7" applyFont="1" applyBorder="1" applyAlignment="1" applyProtection="1">
      <alignment horizontal="right" vertical="center" shrinkToFit="1"/>
      <protection locked="0"/>
    </xf>
    <xf numFmtId="0" fontId="28" fillId="0" borderId="82" xfId="7" applyFont="1" applyBorder="1" applyAlignment="1" applyProtection="1">
      <alignment horizontal="right" vertical="center" shrinkToFit="1"/>
      <protection locked="0"/>
    </xf>
    <xf numFmtId="0" fontId="28" fillId="0" borderId="51" xfId="7" applyFont="1" applyBorder="1" applyAlignment="1" applyProtection="1">
      <alignment horizontal="center" vertical="center" wrapText="1"/>
      <protection locked="0"/>
    </xf>
    <xf numFmtId="0" fontId="3" fillId="0" borderId="120" xfId="7" applyBorder="1" applyAlignment="1" applyProtection="1">
      <alignment horizontal="center" vertical="center" wrapText="1"/>
      <protection locked="0"/>
    </xf>
    <xf numFmtId="0" fontId="3" fillId="0" borderId="44" xfId="7" applyBorder="1" applyAlignment="1" applyProtection="1">
      <alignment horizontal="center" vertical="center" wrapText="1"/>
      <protection locked="0"/>
    </xf>
    <xf numFmtId="0" fontId="3" fillId="0" borderId="121" xfId="7" applyBorder="1" applyAlignment="1" applyProtection="1">
      <alignment horizontal="center" vertical="center" wrapText="1"/>
      <protection locked="0"/>
    </xf>
    <xf numFmtId="0" fontId="3" fillId="0" borderId="106" xfId="7" applyBorder="1" applyAlignment="1" applyProtection="1">
      <alignment horizontal="center" vertical="center" wrapText="1"/>
      <protection locked="0"/>
    </xf>
    <xf numFmtId="0" fontId="3" fillId="0" borderId="50" xfId="7" applyBorder="1" applyAlignment="1" applyProtection="1">
      <alignment horizontal="center" vertical="center" wrapText="1"/>
      <protection locked="0"/>
    </xf>
    <xf numFmtId="0" fontId="3" fillId="0" borderId="51" xfId="7" applyBorder="1" applyAlignment="1" applyProtection="1">
      <alignment horizontal="center" vertical="center" wrapText="1"/>
      <protection locked="0"/>
    </xf>
    <xf numFmtId="0" fontId="29" fillId="0" borderId="293" xfId="7" applyFont="1" applyBorder="1" applyAlignment="1" applyProtection="1">
      <alignment horizontal="center" vertical="center" wrapText="1"/>
      <protection locked="0"/>
    </xf>
    <xf numFmtId="0" fontId="29" fillId="0" borderId="294" xfId="7" applyFont="1" applyBorder="1" applyAlignment="1" applyProtection="1">
      <alignment horizontal="center" vertical="center" wrapText="1"/>
      <protection locked="0"/>
    </xf>
    <xf numFmtId="0" fontId="3" fillId="0" borderId="269" xfId="7" applyBorder="1" applyAlignment="1" applyProtection="1">
      <alignment horizontal="center" vertical="center" wrapText="1"/>
      <protection locked="0"/>
    </xf>
    <xf numFmtId="0" fontId="3" fillId="0" borderId="49" xfId="7" applyBorder="1" applyAlignment="1" applyProtection="1">
      <alignment horizontal="center" vertical="center" wrapText="1"/>
      <protection locked="0"/>
    </xf>
    <xf numFmtId="0" fontId="3" fillId="0" borderId="293" xfId="7" applyBorder="1" applyAlignment="1" applyProtection="1">
      <alignment horizontal="center" vertical="center" wrapText="1"/>
      <protection locked="0"/>
    </xf>
    <xf numFmtId="0" fontId="3" fillId="0" borderId="294" xfId="7" applyBorder="1" applyAlignment="1" applyProtection="1">
      <alignment horizontal="center" vertical="center"/>
      <protection locked="0"/>
    </xf>
    <xf numFmtId="0" fontId="3" fillId="0" borderId="108" xfId="7" applyBorder="1" applyAlignment="1" applyProtection="1">
      <alignment horizontal="center" vertical="center"/>
      <protection locked="0"/>
    </xf>
    <xf numFmtId="0" fontId="3" fillId="0" borderId="150" xfId="7" applyBorder="1" applyAlignment="1" applyProtection="1">
      <alignment horizontal="center" vertical="center"/>
      <protection locked="0"/>
    </xf>
    <xf numFmtId="0" fontId="28" fillId="0" borderId="331" xfId="7" applyFont="1" applyBorder="1" applyAlignment="1" applyProtection="1">
      <alignment vertical="center" wrapText="1"/>
      <protection locked="0"/>
    </xf>
    <xf numFmtId="0" fontId="28" fillId="0" borderId="23" xfId="7" applyFont="1" applyBorder="1" applyAlignment="1" applyProtection="1">
      <alignment vertical="center" wrapText="1"/>
      <protection locked="0"/>
    </xf>
    <xf numFmtId="0" fontId="28" fillId="0" borderId="24" xfId="7" applyFont="1" applyBorder="1" applyAlignment="1" applyProtection="1">
      <alignment vertical="center" wrapText="1"/>
      <protection locked="0"/>
    </xf>
    <xf numFmtId="0" fontId="28" fillId="0" borderId="309" xfId="7" applyFont="1" applyBorder="1" applyAlignment="1" applyProtection="1">
      <alignment vertical="center" wrapText="1"/>
      <protection locked="0"/>
    </xf>
    <xf numFmtId="0" fontId="28" fillId="0" borderId="193" xfId="7" applyFont="1" applyBorder="1" applyAlignment="1" applyProtection="1">
      <alignment vertical="center" wrapText="1"/>
      <protection locked="0"/>
    </xf>
    <xf numFmtId="0" fontId="28" fillId="0" borderId="194" xfId="7" applyFont="1" applyBorder="1" applyAlignment="1" applyProtection="1">
      <alignment vertical="center" wrapText="1"/>
      <protection locked="0"/>
    </xf>
    <xf numFmtId="0" fontId="28" fillId="0" borderId="199" xfId="7" applyFont="1" applyBorder="1" applyAlignment="1" applyProtection="1">
      <alignment vertical="center" wrapText="1"/>
      <protection locked="0"/>
    </xf>
    <xf numFmtId="0" fontId="42" fillId="0" borderId="0" xfId="7" applyFont="1" applyBorder="1" applyAlignment="1" applyProtection="1">
      <alignment horizontal="center" vertical="distributed" wrapText="1"/>
      <protection locked="0"/>
    </xf>
    <xf numFmtId="0" fontId="42" fillId="0" borderId="0" xfId="7" applyFont="1" applyBorder="1" applyAlignment="1" applyProtection="1">
      <alignment horizontal="center" vertical="distributed"/>
      <protection locked="0"/>
    </xf>
    <xf numFmtId="0" fontId="37" fillId="0" borderId="0" xfId="7" applyFont="1" applyBorder="1" applyAlignment="1" applyProtection="1">
      <alignment vertical="center" wrapText="1"/>
      <protection locked="0"/>
    </xf>
    <xf numFmtId="0" fontId="3" fillId="0" borderId="105" xfId="7" applyBorder="1" applyAlignment="1" applyProtection="1">
      <alignment horizontal="center" vertical="center"/>
      <protection locked="0"/>
    </xf>
    <xf numFmtId="0" fontId="3" fillId="0" borderId="108" xfId="7" applyBorder="1" applyAlignment="1" applyProtection="1">
      <alignment vertical="center" wrapText="1"/>
      <protection locked="0"/>
    </xf>
    <xf numFmtId="0" fontId="3" fillId="0" borderId="140" xfId="7" applyBorder="1" applyAlignment="1" applyProtection="1">
      <alignment vertical="center" wrapText="1"/>
      <protection locked="0"/>
    </xf>
    <xf numFmtId="0" fontId="3" fillId="0" borderId="115" xfId="7" applyBorder="1" applyAlignment="1" applyProtection="1">
      <alignment vertical="center" wrapText="1"/>
      <protection locked="0"/>
    </xf>
    <xf numFmtId="0" fontId="3" fillId="0" borderId="146" xfId="7" applyBorder="1" applyAlignment="1" applyProtection="1">
      <alignment vertical="center" wrapText="1"/>
      <protection locked="0"/>
    </xf>
    <xf numFmtId="0" fontId="3" fillId="0" borderId="78" xfId="7" applyBorder="1" applyAlignment="1" applyProtection="1">
      <alignment vertical="center" wrapText="1"/>
      <protection locked="0"/>
    </xf>
    <xf numFmtId="0" fontId="3" fillId="0" borderId="334" xfId="7" applyBorder="1" applyAlignment="1" applyProtection="1">
      <alignment horizontal="left" vertical="center" wrapText="1"/>
      <protection locked="0"/>
    </xf>
    <xf numFmtId="0" fontId="3" fillId="0" borderId="78" xfId="7" applyBorder="1" applyAlignment="1" applyProtection="1">
      <alignment horizontal="left" vertical="center" wrapText="1"/>
      <protection locked="0"/>
    </xf>
    <xf numFmtId="0" fontId="3" fillId="0" borderId="335" xfId="7" applyBorder="1" applyAlignment="1" applyProtection="1">
      <alignment horizontal="center" vertical="center"/>
      <protection locked="0"/>
    </xf>
    <xf numFmtId="0" fontId="3" fillId="0" borderId="88" xfId="7" applyBorder="1" applyAlignment="1" applyProtection="1">
      <alignment vertical="center" wrapText="1"/>
      <protection locked="0"/>
    </xf>
    <xf numFmtId="0" fontId="3" fillId="0" borderId="29" xfId="7" applyBorder="1" applyProtection="1">
      <alignment vertical="center"/>
      <protection locked="0"/>
    </xf>
    <xf numFmtId="0" fontId="3" fillId="0" borderId="28" xfId="7" applyBorder="1" applyAlignment="1" applyProtection="1">
      <alignment vertical="center" wrapText="1"/>
      <protection locked="0"/>
    </xf>
    <xf numFmtId="0" fontId="3" fillId="0" borderId="37" xfId="7" applyBorder="1" applyAlignment="1" applyProtection="1">
      <alignment vertical="center" wrapText="1"/>
      <protection locked="0"/>
    </xf>
    <xf numFmtId="0" fontId="3" fillId="0" borderId="89" xfId="7" applyBorder="1" applyAlignment="1" applyProtection="1">
      <alignment vertical="center" wrapText="1"/>
      <protection locked="0"/>
    </xf>
    <xf numFmtId="0" fontId="3" fillId="0" borderId="19" xfId="7" applyBorder="1" applyAlignment="1" applyProtection="1">
      <alignment horizontal="center" vertical="center"/>
      <protection locked="0"/>
    </xf>
    <xf numFmtId="0" fontId="3" fillId="0" borderId="16" xfId="7" applyBorder="1" applyAlignment="1" applyProtection="1">
      <alignment horizontal="center" vertical="center"/>
      <protection locked="0"/>
    </xf>
    <xf numFmtId="0" fontId="0" fillId="0" borderId="140" xfId="0" applyBorder="1" applyAlignment="1">
      <alignment vertical="center" wrapText="1"/>
    </xf>
    <xf numFmtId="0" fontId="3" fillId="0" borderId="93" xfId="7" applyBorder="1" applyAlignment="1" applyProtection="1">
      <alignment vertical="center" wrapText="1"/>
      <protection locked="0"/>
    </xf>
    <xf numFmtId="0" fontId="3" fillId="0" borderId="91" xfId="7" applyBorder="1" applyAlignment="1" applyProtection="1">
      <alignment vertical="center" wrapText="1"/>
      <protection locked="0"/>
    </xf>
    <xf numFmtId="0" fontId="3" fillId="0" borderId="94" xfId="7" applyBorder="1" applyAlignment="1" applyProtection="1">
      <alignment vertical="center" wrapText="1"/>
      <protection locked="0"/>
    </xf>
    <xf numFmtId="0" fontId="3" fillId="0" borderId="172" xfId="7" applyBorder="1" applyAlignment="1" applyProtection="1">
      <alignment horizontal="center" vertical="center"/>
      <protection locked="0"/>
    </xf>
    <xf numFmtId="0" fontId="3" fillId="0" borderId="2" xfId="7" applyBorder="1" applyAlignment="1" applyProtection="1">
      <alignment horizontal="center" vertical="center"/>
      <protection locked="0"/>
    </xf>
    <xf numFmtId="0" fontId="3" fillId="0" borderId="330" xfId="7" applyBorder="1" applyAlignment="1" applyProtection="1">
      <alignment vertical="center" wrapText="1"/>
      <protection locked="0"/>
    </xf>
    <xf numFmtId="0" fontId="43" fillId="0" borderId="84" xfId="7" applyFont="1" applyBorder="1" applyAlignment="1" applyProtection="1">
      <alignment vertical="center" wrapText="1"/>
      <protection locked="0"/>
    </xf>
    <xf numFmtId="0" fontId="43" fillId="0" borderId="33" xfId="7" applyFont="1" applyBorder="1" applyProtection="1">
      <alignment vertical="center"/>
      <protection locked="0"/>
    </xf>
    <xf numFmtId="0" fontId="43" fillId="0" borderId="82" xfId="7" applyFont="1" applyBorder="1" applyAlignment="1" applyProtection="1">
      <alignment vertical="center" wrapText="1"/>
      <protection locked="0"/>
    </xf>
    <xf numFmtId="0" fontId="43" fillId="0" borderId="82" xfId="7" applyFont="1" applyBorder="1" applyProtection="1">
      <alignment vertical="center"/>
      <protection locked="0"/>
    </xf>
    <xf numFmtId="0" fontId="28" fillId="0" borderId="95" xfId="7" applyFont="1" applyBorder="1" applyAlignment="1" applyProtection="1">
      <alignment vertical="center" wrapText="1"/>
      <protection locked="0"/>
    </xf>
    <xf numFmtId="0" fontId="28" fillId="0" borderId="85" xfId="7" applyFont="1" applyBorder="1" applyProtection="1">
      <alignment vertical="center"/>
      <protection locked="0"/>
    </xf>
    <xf numFmtId="0" fontId="28" fillId="0" borderId="90" xfId="7" applyFont="1" applyBorder="1" applyProtection="1">
      <alignment vertical="center"/>
      <protection locked="0"/>
    </xf>
    <xf numFmtId="0" fontId="28" fillId="0" borderId="91" xfId="7" applyFont="1" applyBorder="1" applyProtection="1">
      <alignment vertical="center"/>
      <protection locked="0"/>
    </xf>
    <xf numFmtId="0" fontId="28" fillId="0" borderId="102" xfId="7" applyFont="1" applyBorder="1" applyAlignment="1" applyProtection="1">
      <alignment horizontal="center" vertical="center"/>
      <protection locked="0"/>
    </xf>
    <xf numFmtId="0" fontId="28" fillId="0" borderId="106" xfId="7" applyFont="1" applyBorder="1" applyAlignment="1" applyProtection="1">
      <alignment horizontal="center" vertical="center"/>
      <protection locked="0"/>
    </xf>
    <xf numFmtId="0" fontId="28" fillId="0" borderId="44" xfId="7" applyFont="1" applyBorder="1" applyAlignment="1" applyProtection="1">
      <alignment horizontal="center" vertical="center"/>
      <protection locked="0"/>
    </xf>
    <xf numFmtId="0" fontId="28" fillId="0" borderId="270" xfId="7" applyFont="1" applyBorder="1" applyAlignment="1" applyProtection="1">
      <alignment horizontal="center" vertical="center" wrapText="1"/>
      <protection locked="0"/>
    </xf>
    <xf numFmtId="0" fontId="28" fillId="0" borderId="105" xfId="7" applyFont="1" applyBorder="1" applyAlignment="1" applyProtection="1">
      <alignment horizontal="center" vertical="center"/>
      <protection locked="0"/>
    </xf>
    <xf numFmtId="0" fontId="29" fillId="0" borderId="170" xfId="7" applyFont="1" applyBorder="1" applyAlignment="1" applyProtection="1">
      <alignment vertical="center" wrapText="1"/>
      <protection locked="0"/>
    </xf>
    <xf numFmtId="0" fontId="28" fillId="0" borderId="151" xfId="7" applyFont="1" applyBorder="1" applyAlignment="1" applyProtection="1">
      <alignment vertical="center" wrapText="1"/>
      <protection locked="0"/>
    </xf>
    <xf numFmtId="0" fontId="28" fillId="0" borderId="165" xfId="7" applyFont="1" applyBorder="1" applyAlignment="1" applyProtection="1">
      <alignment vertical="center" wrapText="1"/>
      <protection locked="0"/>
    </xf>
    <xf numFmtId="0" fontId="28" fillId="0" borderId="84" xfId="7" applyFont="1" applyBorder="1" applyProtection="1">
      <alignment vertical="center"/>
      <protection locked="0"/>
    </xf>
    <xf numFmtId="0" fontId="28" fillId="0" borderId="16" xfId="7" applyFont="1" applyBorder="1" applyProtection="1">
      <alignment vertical="center"/>
      <protection locked="0"/>
    </xf>
    <xf numFmtId="0" fontId="28" fillId="0" borderId="88" xfId="7" applyFont="1" applyBorder="1" applyAlignment="1" applyProtection="1">
      <alignment vertical="center" wrapText="1"/>
      <protection locked="0"/>
    </xf>
    <xf numFmtId="0" fontId="28" fillId="0" borderId="29" xfId="7" applyFont="1" applyBorder="1" applyAlignment="1" applyProtection="1">
      <alignment vertical="center" wrapText="1"/>
      <protection locked="0"/>
    </xf>
    <xf numFmtId="0" fontId="29" fillId="0" borderId="103" xfId="7" applyFont="1" applyBorder="1" applyAlignment="1" applyProtection="1">
      <alignment vertical="center" wrapText="1"/>
      <protection locked="0"/>
    </xf>
    <xf numFmtId="0" fontId="29" fillId="0" borderId="18" xfId="7" applyFont="1" applyBorder="1" applyAlignment="1" applyProtection="1">
      <alignment vertical="center" wrapText="1"/>
      <protection locked="0"/>
    </xf>
    <xf numFmtId="0" fontId="29" fillId="0" borderId="61" xfId="7" applyFont="1" applyBorder="1" applyAlignment="1" applyProtection="1">
      <alignment vertical="center" wrapText="1"/>
      <protection locked="0"/>
    </xf>
    <xf numFmtId="0" fontId="28" fillId="0" borderId="72" xfId="7" applyFont="1" applyBorder="1" applyAlignment="1" applyProtection="1">
      <alignment vertical="center" wrapText="1"/>
      <protection locked="0"/>
    </xf>
    <xf numFmtId="0" fontId="28" fillId="0" borderId="155" xfId="7" applyFont="1" applyBorder="1" applyProtection="1">
      <alignment vertical="center"/>
      <protection locked="0"/>
    </xf>
    <xf numFmtId="0" fontId="28" fillId="0" borderId="167" xfId="7" applyFont="1" applyBorder="1" applyProtection="1">
      <alignment vertical="center"/>
      <protection locked="0"/>
    </xf>
    <xf numFmtId="0" fontId="29" fillId="0" borderId="108" xfId="7" applyFont="1" applyBorder="1" applyAlignment="1" applyProtection="1">
      <alignment horizontal="center" vertical="center" wrapText="1"/>
      <protection locked="0"/>
    </xf>
    <xf numFmtId="0" fontId="29" fillId="0" borderId="140" xfId="7" applyFont="1" applyBorder="1" applyAlignment="1" applyProtection="1">
      <alignment horizontal="center" vertical="center" wrapText="1"/>
      <protection locked="0"/>
    </xf>
    <xf numFmtId="0" fontId="29" fillId="0" borderId="170" xfId="7" applyFont="1" applyBorder="1" applyAlignment="1" applyProtection="1">
      <alignment horizontal="center" vertical="center" wrapText="1"/>
      <protection locked="0"/>
    </xf>
    <xf numFmtId="0" fontId="29" fillId="0" borderId="330" xfId="7" applyFont="1" applyBorder="1" applyProtection="1">
      <alignment vertical="center"/>
      <protection locked="0"/>
    </xf>
    <xf numFmtId="0" fontId="29" fillId="0" borderId="140" xfId="7" applyFont="1" applyBorder="1" applyProtection="1">
      <alignment vertical="center"/>
      <protection locked="0"/>
    </xf>
    <xf numFmtId="0" fontId="29" fillId="0" borderId="150" xfId="7" applyFont="1" applyBorder="1" applyProtection="1">
      <alignment vertical="center"/>
      <protection locked="0"/>
    </xf>
    <xf numFmtId="0" fontId="43" fillId="0" borderId="327" xfId="7" applyFont="1" applyBorder="1" applyAlignment="1" applyProtection="1">
      <alignment vertical="center" wrapText="1"/>
      <protection locked="0"/>
    </xf>
    <xf numFmtId="0" fontId="43" fillId="0" borderId="245" xfId="7" applyFont="1" applyBorder="1" applyProtection="1">
      <alignment vertical="center"/>
      <protection locked="0"/>
    </xf>
    <xf numFmtId="0" fontId="28" fillId="0" borderId="29" xfId="7" applyFont="1" applyBorder="1" applyProtection="1">
      <alignment vertical="center"/>
      <protection locked="0"/>
    </xf>
    <xf numFmtId="0" fontId="28" fillId="0" borderId="92" xfId="7" applyFont="1" applyBorder="1" applyProtection="1">
      <alignment vertical="center"/>
      <protection locked="0"/>
    </xf>
    <xf numFmtId="0" fontId="29" fillId="0" borderId="198" xfId="7" applyFont="1" applyBorder="1" applyAlignment="1" applyProtection="1">
      <alignment vertical="center" wrapText="1"/>
      <protection locked="0"/>
    </xf>
    <xf numFmtId="0" fontId="28" fillId="0" borderId="88" xfId="7" applyFont="1" applyBorder="1" applyProtection="1">
      <alignment vertical="center"/>
      <protection locked="0"/>
    </xf>
    <xf numFmtId="0" fontId="28" fillId="0" borderId="172" xfId="7" applyFont="1" applyBorder="1" applyAlignment="1" applyProtection="1">
      <alignment vertical="center" wrapText="1"/>
      <protection locked="0"/>
    </xf>
    <xf numFmtId="0" fontId="28" fillId="0" borderId="241" xfId="7" applyFont="1" applyBorder="1" applyAlignment="1" applyProtection="1">
      <alignment vertical="center" wrapText="1"/>
      <protection locked="0"/>
    </xf>
    <xf numFmtId="0" fontId="27" fillId="0" borderId="118" xfId="7" applyFont="1" applyBorder="1" applyAlignment="1" applyProtection="1">
      <alignment horizontal="center" vertical="center"/>
      <protection locked="0"/>
    </xf>
    <xf numFmtId="0" fontId="27" fillId="0" borderId="70" xfId="7" applyFont="1" applyBorder="1" applyAlignment="1" applyProtection="1">
      <alignment horizontal="center" vertical="center"/>
      <protection locked="0"/>
    </xf>
    <xf numFmtId="0" fontId="36" fillId="0" borderId="0" xfId="7" applyFont="1" applyBorder="1" applyAlignment="1" applyProtection="1">
      <alignment horizontal="center" vertical="center"/>
      <protection locked="0"/>
    </xf>
    <xf numFmtId="0" fontId="42" fillId="0" borderId="0" xfId="7" applyFont="1" applyBorder="1" applyAlignment="1" applyProtection="1">
      <alignment horizontal="center" vertical="center"/>
      <protection locked="0"/>
    </xf>
    <xf numFmtId="0" fontId="18" fillId="0" borderId="0" xfId="7" applyFont="1" applyAlignment="1" applyProtection="1">
      <alignment horizontal="center" vertical="center"/>
      <protection locked="0"/>
    </xf>
    <xf numFmtId="0" fontId="27" fillId="0" borderId="118" xfId="7" applyFont="1" applyBorder="1" applyAlignment="1" applyProtection="1">
      <alignment horizontal="left" vertical="center" shrinkToFit="1"/>
      <protection locked="0"/>
    </xf>
    <xf numFmtId="0" fontId="27" fillId="0" borderId="82" xfId="7" applyFont="1" applyBorder="1" applyAlignment="1" applyProtection="1">
      <alignment horizontal="left" vertical="center" shrinkToFit="1"/>
      <protection locked="0"/>
    </xf>
    <xf numFmtId="0" fontId="27" fillId="0" borderId="70" xfId="7" applyFont="1" applyBorder="1" applyAlignment="1" applyProtection="1">
      <alignment horizontal="left" vertical="center" shrinkToFit="1"/>
      <protection locked="0"/>
    </xf>
    <xf numFmtId="0" fontId="64" fillId="7" borderId="387" xfId="8" applyFont="1" applyFill="1" applyBorder="1" applyAlignment="1">
      <alignment horizontal="center" vertical="center"/>
    </xf>
    <xf numFmtId="0" fontId="64" fillId="7" borderId="37" xfId="8" applyFont="1" applyFill="1" applyBorder="1" applyAlignment="1">
      <alignment horizontal="center" vertical="center" wrapText="1"/>
    </xf>
    <xf numFmtId="0" fontId="64" fillId="7" borderId="29" xfId="8" applyFont="1" applyFill="1" applyBorder="1" applyAlignment="1">
      <alignment horizontal="center" vertical="center" wrapText="1"/>
    </xf>
    <xf numFmtId="0" fontId="67" fillId="0" borderId="30" xfId="8" applyFont="1" applyBorder="1" applyAlignment="1">
      <alignment horizontal="left" vertical="center" wrapText="1"/>
    </xf>
    <xf numFmtId="0" fontId="67" fillId="0" borderId="355" xfId="8" applyFont="1" applyBorder="1" applyAlignment="1">
      <alignment horizontal="left" vertical="center" wrapText="1"/>
    </xf>
    <xf numFmtId="0" fontId="67" fillId="0" borderId="309" xfId="8" applyFont="1" applyBorder="1" applyAlignment="1">
      <alignment vertical="center" wrapText="1"/>
    </xf>
    <xf numFmtId="0" fontId="67" fillId="0" borderId="308" xfId="8" applyFont="1" applyBorder="1" applyAlignment="1">
      <alignment vertical="center" wrapText="1"/>
    </xf>
    <xf numFmtId="0" fontId="98" fillId="0" borderId="355" xfId="8" applyFont="1" applyBorder="1" applyAlignment="1">
      <alignment horizontal="left" vertical="center" wrapText="1"/>
    </xf>
    <xf numFmtId="0" fontId="67" fillId="0" borderId="355" xfId="8" applyFont="1" applyBorder="1" applyAlignment="1">
      <alignment vertical="center" wrapText="1"/>
    </xf>
    <xf numFmtId="0" fontId="0" fillId="0" borderId="355" xfId="0" applyBorder="1" applyAlignment="1">
      <alignment vertical="center" wrapText="1"/>
    </xf>
    <xf numFmtId="0" fontId="67" fillId="0" borderId="309" xfId="8" applyFont="1" applyBorder="1" applyAlignment="1">
      <alignment horizontal="left" vertical="center" wrapText="1"/>
    </xf>
    <xf numFmtId="0" fontId="67" fillId="0" borderId="308" xfId="8" applyFont="1" applyBorder="1" applyAlignment="1">
      <alignment horizontal="left" vertical="center" wrapText="1"/>
    </xf>
    <xf numFmtId="0" fontId="67" fillId="0" borderId="359" xfId="8" applyFont="1" applyBorder="1" applyAlignment="1">
      <alignment horizontal="left" vertical="center" wrapText="1"/>
    </xf>
    <xf numFmtId="179" fontId="5" fillId="0" borderId="0" xfId="0" applyNumberFormat="1" applyFont="1" applyAlignment="1">
      <alignment horizontal="right" vertical="center"/>
    </xf>
    <xf numFmtId="0" fontId="4" fillId="0" borderId="1" xfId="8" applyFont="1" applyBorder="1" applyAlignment="1">
      <alignment horizontal="center" vertical="center" wrapText="1"/>
    </xf>
    <xf numFmtId="198" fontId="4" fillId="0" borderId="1" xfId="8" applyNumberFormat="1" applyFont="1" applyBorder="1" applyAlignment="1">
      <alignment horizontal="center" vertical="center" wrapText="1"/>
    </xf>
    <xf numFmtId="198" fontId="4" fillId="0" borderId="28" xfId="8" applyNumberFormat="1" applyFont="1" applyBorder="1" applyAlignment="1">
      <alignment horizontal="center" vertical="center" wrapText="1"/>
    </xf>
    <xf numFmtId="193" fontId="4" fillId="0" borderId="29" xfId="1" applyNumberFormat="1" applyFont="1" applyBorder="1" applyAlignment="1">
      <alignment horizontal="left" vertical="center" wrapText="1"/>
    </xf>
    <xf numFmtId="193" fontId="4" fillId="0" borderId="1" xfId="1" applyNumberFormat="1" applyFont="1" applyBorder="1" applyAlignment="1">
      <alignment horizontal="left" vertical="center" wrapText="1"/>
    </xf>
    <xf numFmtId="194" fontId="4" fillId="0" borderId="1" xfId="1" applyNumberFormat="1" applyFont="1" applyFill="1" applyBorder="1" applyAlignment="1">
      <alignment horizontal="center" vertical="center" wrapText="1"/>
    </xf>
    <xf numFmtId="194" fontId="4" fillId="0" borderId="28" xfId="1" applyNumberFormat="1" applyFont="1" applyFill="1" applyBorder="1" applyAlignment="1">
      <alignment horizontal="center" vertical="center" wrapText="1"/>
    </xf>
    <xf numFmtId="0" fontId="91" fillId="0" borderId="0" xfId="8" applyFont="1">
      <alignment vertical="center"/>
    </xf>
    <xf numFmtId="0" fontId="90" fillId="0" borderId="0" xfId="8" applyFont="1" applyAlignment="1">
      <alignment horizontal="center" vertical="center"/>
    </xf>
    <xf numFmtId="0" fontId="3" fillId="0" borderId="1" xfId="8" applyFont="1" applyBorder="1" applyAlignment="1">
      <alignment horizontal="left" vertical="center"/>
    </xf>
    <xf numFmtId="0" fontId="13" fillId="0" borderId="1" xfId="8" applyFont="1" applyBorder="1" applyAlignment="1">
      <alignment horizontal="center" vertical="center" wrapText="1"/>
    </xf>
    <xf numFmtId="0" fontId="13" fillId="0" borderId="1" xfId="8" applyFont="1" applyBorder="1" applyAlignment="1">
      <alignment horizontal="center" vertical="center"/>
    </xf>
    <xf numFmtId="0" fontId="11" fillId="0" borderId="1" xfId="8" quotePrefix="1" applyFont="1" applyBorder="1" applyAlignment="1">
      <alignment horizontal="left" vertical="center" wrapText="1"/>
    </xf>
    <xf numFmtId="180" fontId="10" fillId="0" borderId="1" xfId="8" applyNumberFormat="1" applyFont="1" applyBorder="1" applyAlignment="1">
      <alignment horizontal="left" vertical="center"/>
    </xf>
    <xf numFmtId="0" fontId="11" fillId="0" borderId="1" xfId="8" applyFont="1" applyBorder="1" applyAlignment="1">
      <alignment horizontal="left" vertical="center" wrapText="1"/>
    </xf>
    <xf numFmtId="0" fontId="10" fillId="4" borderId="17" xfId="10" applyFont="1" applyFill="1" applyBorder="1" applyAlignment="1">
      <alignment horizontal="center" vertical="center"/>
    </xf>
    <xf numFmtId="0" fontId="10" fillId="4" borderId="18" xfId="10" applyFont="1" applyFill="1" applyBorder="1" applyAlignment="1">
      <alignment horizontal="center" vertical="center"/>
    </xf>
    <xf numFmtId="0" fontId="10" fillId="4" borderId="15" xfId="10" applyFont="1" applyFill="1" applyBorder="1" applyAlignment="1">
      <alignment horizontal="center" vertical="center"/>
    </xf>
    <xf numFmtId="0" fontId="10" fillId="4" borderId="33" xfId="10" applyFont="1" applyFill="1" applyBorder="1" applyAlignment="1">
      <alignment horizontal="center" vertical="center"/>
    </xf>
    <xf numFmtId="0" fontId="13" fillId="0" borderId="17" xfId="8" applyFont="1" applyBorder="1" applyAlignment="1">
      <alignment horizontal="left" vertical="center" wrapText="1"/>
    </xf>
    <xf numFmtId="0" fontId="13" fillId="0" borderId="18" xfId="8" applyFont="1" applyBorder="1" applyAlignment="1">
      <alignment horizontal="left" vertical="center" wrapText="1"/>
    </xf>
    <xf numFmtId="0" fontId="13" fillId="0" borderId="19" xfId="8" applyFont="1" applyBorder="1" applyAlignment="1">
      <alignment horizontal="left" vertical="center" wrapText="1"/>
    </xf>
    <xf numFmtId="0" fontId="13" fillId="0" borderId="15" xfId="8" applyFont="1" applyBorder="1" applyAlignment="1">
      <alignment horizontal="left" vertical="center" wrapText="1"/>
    </xf>
    <xf numFmtId="0" fontId="13" fillId="0" borderId="33" xfId="8" applyFont="1" applyBorder="1" applyAlignment="1">
      <alignment horizontal="left" vertical="center" wrapText="1"/>
    </xf>
    <xf numFmtId="0" fontId="13" fillId="0" borderId="16" xfId="8" applyFont="1" applyBorder="1" applyAlignment="1">
      <alignment horizontal="left" vertical="center" wrapText="1"/>
    </xf>
    <xf numFmtId="198" fontId="4" fillId="0" borderId="37" xfId="8" applyNumberFormat="1" applyFont="1" applyBorder="1" applyAlignment="1">
      <alignment horizontal="center" vertical="center" wrapText="1"/>
    </xf>
    <xf numFmtId="198" fontId="4" fillId="0" borderId="28" xfId="8" applyNumberFormat="1" applyFont="1" applyBorder="1" applyAlignment="1">
      <alignment horizontal="center" vertical="center"/>
    </xf>
    <xf numFmtId="198" fontId="4" fillId="0" borderId="37" xfId="8" applyNumberFormat="1" applyFont="1" applyBorder="1" applyAlignment="1">
      <alignment horizontal="center" vertical="center"/>
    </xf>
    <xf numFmtId="0" fontId="11" fillId="0" borderId="28" xfId="8" quotePrefix="1" applyFont="1" applyBorder="1" applyAlignment="1">
      <alignment horizontal="left" vertical="center" wrapText="1"/>
    </xf>
    <xf numFmtId="0" fontId="11" fillId="0" borderId="37" xfId="8" quotePrefix="1" applyFont="1" applyBorder="1" applyAlignment="1">
      <alignment horizontal="left" vertical="center" wrapText="1"/>
    </xf>
    <xf numFmtId="0" fontId="11" fillId="0" borderId="29" xfId="8" quotePrefix="1" applyFont="1" applyBorder="1" applyAlignment="1">
      <alignment horizontal="left" vertical="center" wrapText="1"/>
    </xf>
    <xf numFmtId="0" fontId="13" fillId="0" borderId="28" xfId="8" applyFont="1" applyBorder="1" applyAlignment="1">
      <alignment horizontal="center" vertical="center"/>
    </xf>
    <xf numFmtId="0" fontId="13" fillId="0" borderId="37" xfId="8" applyFont="1" applyBorder="1" applyAlignment="1">
      <alignment horizontal="center" vertical="center"/>
    </xf>
    <xf numFmtId="0" fontId="13" fillId="0" borderId="29" xfId="8" applyFont="1" applyBorder="1" applyAlignment="1">
      <alignment horizontal="center" vertical="center"/>
    </xf>
    <xf numFmtId="0" fontId="13" fillId="0" borderId="17" xfId="8" applyFont="1" applyBorder="1" applyAlignment="1">
      <alignment horizontal="left" vertical="top" wrapText="1"/>
    </xf>
    <xf numFmtId="0" fontId="13" fillId="0" borderId="18" xfId="8" applyFont="1" applyBorder="1" applyAlignment="1">
      <alignment horizontal="left" vertical="top" wrapText="1"/>
    </xf>
    <xf numFmtId="0" fontId="13" fillId="0" borderId="19" xfId="8" applyFont="1" applyBorder="1" applyAlignment="1">
      <alignment horizontal="left" vertical="top" wrapText="1"/>
    </xf>
    <xf numFmtId="0" fontId="13" fillId="0" borderId="15" xfId="8" applyFont="1" applyBorder="1" applyAlignment="1">
      <alignment horizontal="left" vertical="top" wrapText="1"/>
    </xf>
    <xf numFmtId="0" fontId="13" fillId="0" borderId="33" xfId="8" applyFont="1" applyBorder="1" applyAlignment="1">
      <alignment horizontal="left" vertical="top" wrapText="1"/>
    </xf>
    <xf numFmtId="0" fontId="13" fillId="0" borderId="16" xfId="8" applyFont="1" applyBorder="1" applyAlignment="1">
      <alignment horizontal="left" vertical="top" wrapText="1"/>
    </xf>
    <xf numFmtId="0" fontId="13" fillId="0" borderId="1" xfId="8" applyFont="1" applyBorder="1" applyAlignment="1">
      <alignment horizontal="left" vertical="center"/>
    </xf>
    <xf numFmtId="180" fontId="10" fillId="0" borderId="28" xfId="8" applyNumberFormat="1" applyFont="1" applyBorder="1" applyAlignment="1">
      <alignment horizontal="left" vertical="center"/>
    </xf>
    <xf numFmtId="180" fontId="10" fillId="0" borderId="37" xfId="8" applyNumberFormat="1" applyFont="1" applyBorder="1" applyAlignment="1">
      <alignment horizontal="left" vertical="center"/>
    </xf>
    <xf numFmtId="180" fontId="10" fillId="0" borderId="29" xfId="8" applyNumberFormat="1" applyFont="1" applyBorder="1" applyAlignment="1">
      <alignment horizontal="left" vertical="center"/>
    </xf>
    <xf numFmtId="9" fontId="11" fillId="0" borderId="28" xfId="8" quotePrefix="1" applyNumberFormat="1" applyFont="1" applyBorder="1" applyAlignment="1">
      <alignment horizontal="left" vertical="center" wrapText="1"/>
    </xf>
    <xf numFmtId="9" fontId="11" fillId="0" borderId="37" xfId="8" quotePrefix="1" applyNumberFormat="1" applyFont="1" applyBorder="1" applyAlignment="1">
      <alignment horizontal="left" vertical="center" wrapText="1"/>
    </xf>
    <xf numFmtId="9" fontId="11" fillId="0" borderId="29" xfId="8" quotePrefix="1" applyNumberFormat="1" applyFont="1" applyBorder="1" applyAlignment="1">
      <alignment horizontal="left" vertical="center" wrapText="1"/>
    </xf>
    <xf numFmtId="0" fontId="11" fillId="0" borderId="28" xfId="8" applyFont="1" applyBorder="1" applyAlignment="1">
      <alignment horizontal="left" vertical="center" wrapText="1"/>
    </xf>
    <xf numFmtId="0" fontId="11" fillId="0" borderId="37" xfId="8" applyFont="1" applyBorder="1" applyAlignment="1">
      <alignment horizontal="left" vertical="center" wrapText="1"/>
    </xf>
    <xf numFmtId="0" fontId="11" fillId="0" borderId="29" xfId="8" applyFont="1" applyBorder="1" applyAlignment="1">
      <alignment horizontal="left" vertical="center" wrapText="1"/>
    </xf>
    <xf numFmtId="0" fontId="67" fillId="0" borderId="1" xfId="8" applyFont="1" applyBorder="1" applyAlignment="1">
      <alignment horizontal="left" vertical="center" wrapText="1"/>
    </xf>
    <xf numFmtId="0" fontId="26" fillId="0" borderId="45" xfId="8" applyFont="1" applyBorder="1" applyAlignment="1">
      <alignment horizontal="left" vertical="center" wrapText="1"/>
    </xf>
    <xf numFmtId="0" fontId="108" fillId="0" borderId="6" xfId="8" applyFont="1" applyBorder="1" applyAlignment="1">
      <alignment horizontal="left" vertical="center" wrapText="1"/>
    </xf>
    <xf numFmtId="0" fontId="108" fillId="0" borderId="0" xfId="8" applyFont="1" applyAlignment="1">
      <alignment horizontal="left" vertical="center" wrapText="1"/>
    </xf>
    <xf numFmtId="0" fontId="4" fillId="0" borderId="0" xfId="0" applyFont="1" applyAlignment="1">
      <alignment horizontal="justify" vertical="center" wrapText="1"/>
    </xf>
    <xf numFmtId="0" fontId="4" fillId="0" borderId="0" xfId="0" applyFont="1" applyAlignment="1">
      <alignment horizontal="left" vertical="center"/>
    </xf>
    <xf numFmtId="0" fontId="4" fillId="0" borderId="0" xfId="0" applyFont="1" applyAlignment="1">
      <alignment horizontal="left" vertical="center" wrapText="1"/>
    </xf>
    <xf numFmtId="58" fontId="4" fillId="0" borderId="0" xfId="0" applyNumberFormat="1" applyFont="1" applyAlignment="1">
      <alignment horizontal="right" vertical="center"/>
    </xf>
    <xf numFmtId="58" fontId="4" fillId="0" borderId="0" xfId="0" applyNumberFormat="1" applyFont="1" applyAlignment="1">
      <alignment horizontal="left" vertical="center"/>
    </xf>
    <xf numFmtId="0" fontId="56" fillId="0" borderId="6" xfId="8" applyFont="1" applyBorder="1" applyAlignment="1">
      <alignment horizontal="center" vertical="center"/>
    </xf>
    <xf numFmtId="0" fontId="59" fillId="0" borderId="38" xfId="8" applyFont="1" applyBorder="1" applyAlignment="1">
      <alignment horizontal="center" vertical="top" wrapText="1"/>
    </xf>
    <xf numFmtId="0" fontId="59" fillId="0" borderId="37" xfId="8" applyFont="1" applyBorder="1" applyAlignment="1">
      <alignment horizontal="distributed" vertical="center" wrapText="1"/>
    </xf>
    <xf numFmtId="0" fontId="59" fillId="0" borderId="96" xfId="8" applyFont="1" applyBorder="1" applyAlignment="1">
      <alignment horizontal="center" vertical="center" wrapText="1"/>
    </xf>
    <xf numFmtId="0" fontId="59" fillId="0" borderId="293" xfId="8" applyFont="1" applyBorder="1" applyAlignment="1">
      <alignment horizontal="distributed" wrapText="1" indent="1"/>
    </xf>
    <xf numFmtId="0" fontId="59" fillId="0" borderId="7" xfId="8" applyFont="1" applyBorder="1" applyAlignment="1">
      <alignment horizontal="right" vertical="center" wrapText="1"/>
    </xf>
    <xf numFmtId="0" fontId="59" fillId="0" borderId="49" xfId="8" applyFont="1" applyBorder="1" applyAlignment="1">
      <alignment horizontal="center" vertical="top" wrapText="1"/>
    </xf>
    <xf numFmtId="0" fontId="59" fillId="0" borderId="50" xfId="8" applyFont="1" applyBorder="1" applyAlignment="1">
      <alignment horizontal="center" vertical="top" wrapText="1"/>
    </xf>
    <xf numFmtId="0" fontId="59" fillId="0" borderId="51" xfId="8" applyFont="1" applyBorder="1" applyAlignment="1">
      <alignment horizontal="center" vertical="top" wrapText="1"/>
    </xf>
    <xf numFmtId="0" fontId="59" fillId="0" borderId="119" xfId="8" applyFont="1" applyBorder="1" applyAlignment="1">
      <alignment horizontal="distributed" vertical="center" wrapText="1" indent="1"/>
    </xf>
    <xf numFmtId="0" fontId="77" fillId="0" borderId="0" xfId="8" applyFont="1" applyAlignment="1">
      <alignment horizontal="center" vertical="center" wrapText="1"/>
    </xf>
    <xf numFmtId="0" fontId="60" fillId="0" borderId="0" xfId="8" applyFont="1" applyAlignment="1">
      <alignment horizontal="right" vertical="center" wrapText="1"/>
    </xf>
    <xf numFmtId="0" fontId="59" fillId="0" borderId="229" xfId="8" applyFont="1" applyBorder="1" applyAlignment="1">
      <alignment horizontal="center" vertical="center" wrapText="1"/>
    </xf>
    <xf numFmtId="0" fontId="59" fillId="0" borderId="2" xfId="8" applyFont="1" applyBorder="1" applyAlignment="1">
      <alignment horizontal="center" vertical="center" wrapText="1"/>
    </xf>
    <xf numFmtId="0" fontId="61" fillId="0" borderId="242" xfId="8" applyFont="1" applyBorder="1" applyAlignment="1">
      <alignment horizontal="center" vertical="center" textRotation="255" wrapText="1"/>
    </xf>
    <xf numFmtId="0" fontId="61" fillId="0" borderId="1" xfId="8" applyFont="1" applyBorder="1" applyAlignment="1">
      <alignment horizontal="center" vertical="center" textRotation="255" wrapText="1"/>
    </xf>
    <xf numFmtId="0" fontId="59" fillId="0" borderId="244" xfId="8" applyFont="1" applyBorder="1" applyAlignment="1">
      <alignment horizontal="distributed" vertical="center" wrapText="1"/>
    </xf>
    <xf numFmtId="0" fontId="59" fillId="0" borderId="27" xfId="8" applyFont="1" applyBorder="1" applyAlignment="1">
      <alignment horizontal="center" vertical="center" wrapText="1"/>
    </xf>
    <xf numFmtId="0" fontId="59" fillId="0" borderId="17" xfId="8" applyFont="1" applyBorder="1" applyAlignment="1">
      <alignment horizontal="distributed" wrapText="1" indent="1"/>
    </xf>
    <xf numFmtId="0" fontId="59" fillId="0" borderId="18" xfId="8" applyFont="1" applyBorder="1" applyAlignment="1">
      <alignment horizontal="distributed" wrapText="1" indent="1"/>
    </xf>
    <xf numFmtId="0" fontId="59" fillId="0" borderId="19" xfId="8" applyFont="1" applyBorder="1" applyAlignment="1">
      <alignment horizontal="distributed" wrapText="1" indent="1"/>
    </xf>
    <xf numFmtId="179" fontId="59" fillId="0" borderId="39" xfId="8" applyNumberFormat="1" applyFont="1" applyBorder="1" applyAlignment="1">
      <alignment horizontal="right" vertical="center" wrapText="1"/>
    </xf>
    <xf numFmtId="178" fontId="59" fillId="0" borderId="293" xfId="8" applyNumberFormat="1" applyFont="1" applyBorder="1" applyAlignment="1">
      <alignment horizontal="right" vertical="center" wrapText="1"/>
    </xf>
    <xf numFmtId="178" fontId="59" fillId="0" borderId="38" xfId="8" applyNumberFormat="1" applyFont="1" applyBorder="1" applyAlignment="1">
      <alignment horizontal="right" vertical="center" wrapText="1"/>
    </xf>
    <xf numFmtId="0" fontId="59" fillId="0" borderId="293" xfId="8" applyFont="1" applyBorder="1" applyAlignment="1">
      <alignment horizontal="right" vertical="center" wrapText="1"/>
    </xf>
    <xf numFmtId="0" fontId="59" fillId="0" borderId="38" xfId="8" applyFont="1" applyBorder="1" applyAlignment="1">
      <alignment horizontal="right" vertical="center" wrapText="1"/>
    </xf>
    <xf numFmtId="0" fontId="27" fillId="0" borderId="86" xfId="9" applyFont="1" applyBorder="1" applyAlignment="1">
      <alignment horizontal="left" vertical="center"/>
    </xf>
    <xf numFmtId="0" fontId="3" fillId="0" borderId="86" xfId="9" applyBorder="1" applyAlignment="1">
      <alignment horizontal="left" vertical="center"/>
    </xf>
    <xf numFmtId="0" fontId="6" fillId="0" borderId="334" xfId="9" applyFont="1" applyBorder="1" applyAlignment="1">
      <alignment horizontal="center" vertical="center" textRotation="255" wrapText="1"/>
    </xf>
    <xf numFmtId="0" fontId="6" fillId="0" borderId="78" xfId="9" applyFont="1" applyBorder="1" applyAlignment="1">
      <alignment horizontal="center" vertical="center" textRotation="255" wrapText="1"/>
    </xf>
    <xf numFmtId="0" fontId="6" fillId="0" borderId="149" xfId="9" applyFont="1" applyBorder="1" applyAlignment="1">
      <alignment horizontal="center" vertical="center" textRotation="255" wrapText="1"/>
    </xf>
    <xf numFmtId="176" fontId="6" fillId="0" borderId="18" xfId="9" applyNumberFormat="1" applyFont="1" applyBorder="1" applyAlignment="1">
      <alignment horizontal="center" vertical="center"/>
    </xf>
    <xf numFmtId="176" fontId="6" fillId="0" borderId="50" xfId="9" applyNumberFormat="1" applyFont="1" applyBorder="1" applyAlignment="1">
      <alignment horizontal="center" vertical="center"/>
    </xf>
    <xf numFmtId="0" fontId="4" fillId="0" borderId="33" xfId="11" applyFont="1" applyBorder="1" applyAlignment="1">
      <alignment horizontal="left" vertical="center"/>
    </xf>
    <xf numFmtId="0" fontId="5" fillId="0" borderId="414" xfId="9" applyFont="1" applyBorder="1">
      <alignment vertical="center"/>
    </xf>
    <xf numFmtId="203" fontId="6" fillId="0" borderId="18" xfId="9" applyNumberFormat="1" applyFont="1" applyBorder="1" applyAlignment="1" applyProtection="1">
      <alignment horizontal="center" vertical="center"/>
      <protection locked="0"/>
    </xf>
    <xf numFmtId="203" fontId="6" fillId="0" borderId="33" xfId="9" applyNumberFormat="1" applyFont="1" applyBorder="1" applyAlignment="1" applyProtection="1">
      <alignment horizontal="center" vertical="center"/>
      <protection locked="0"/>
    </xf>
    <xf numFmtId="200" fontId="5" fillId="0" borderId="181" xfId="9" quotePrefix="1" applyNumberFormat="1" applyFont="1" applyBorder="1" applyAlignment="1">
      <alignment horizontal="center" vertical="center"/>
    </xf>
    <xf numFmtId="0" fontId="5" fillId="0" borderId="277" xfId="9" applyFont="1" applyBorder="1" applyAlignment="1">
      <alignment horizontal="center" vertical="center" wrapText="1"/>
    </xf>
    <xf numFmtId="0" fontId="5" fillId="0" borderId="21" xfId="9" applyFont="1" applyBorder="1" applyAlignment="1">
      <alignment horizontal="center" vertical="center" wrapText="1"/>
    </xf>
    <xf numFmtId="0" fontId="5" fillId="0" borderId="285" xfId="9" applyFont="1" applyBorder="1" applyAlignment="1">
      <alignment horizontal="center" vertical="center" wrapText="1"/>
    </xf>
    <xf numFmtId="0" fontId="5" fillId="0" borderId="20" xfId="9" applyFont="1" applyBorder="1" applyAlignment="1">
      <alignment horizontal="center" vertical="center" wrapText="1"/>
    </xf>
    <xf numFmtId="0" fontId="5" fillId="0" borderId="277" xfId="9" applyFont="1" applyBorder="1" applyAlignment="1">
      <alignment vertical="center" wrapText="1"/>
    </xf>
    <xf numFmtId="0" fontId="5" fillId="0" borderId="21" xfId="9" applyFont="1" applyBorder="1" applyAlignment="1">
      <alignment vertical="center" wrapText="1"/>
    </xf>
    <xf numFmtId="0" fontId="5" fillId="0" borderId="278" xfId="9" applyFont="1" applyBorder="1" applyAlignment="1">
      <alignment vertical="center" wrapText="1"/>
    </xf>
    <xf numFmtId="0" fontId="9" fillId="4" borderId="0" xfId="9" applyFont="1" applyFill="1" applyAlignment="1">
      <alignment horizontal="center" vertical="center"/>
    </xf>
    <xf numFmtId="0" fontId="5" fillId="4" borderId="0" xfId="9" applyFont="1" applyFill="1" applyAlignment="1">
      <alignment horizontal="left" vertical="center"/>
    </xf>
    <xf numFmtId="0" fontId="5" fillId="4" borderId="0" xfId="9" applyFont="1" applyFill="1" applyAlignment="1">
      <alignment horizontal="right" vertical="center"/>
    </xf>
    <xf numFmtId="0" fontId="5" fillId="4" borderId="60" xfId="9" applyFont="1" applyFill="1" applyBorder="1" applyAlignment="1">
      <alignment horizontal="center" vertical="center" wrapText="1"/>
    </xf>
    <xf numFmtId="0" fontId="5" fillId="4" borderId="36" xfId="9" applyFont="1" applyFill="1" applyBorder="1" applyAlignment="1">
      <alignment horizontal="center" vertical="center" wrapText="1"/>
    </xf>
    <xf numFmtId="0" fontId="5" fillId="4" borderId="290" xfId="9" applyFont="1" applyFill="1" applyBorder="1" applyAlignment="1">
      <alignment horizontal="center" vertical="center" wrapText="1"/>
    </xf>
    <xf numFmtId="0" fontId="5" fillId="4" borderId="42" xfId="9" applyFont="1" applyFill="1" applyBorder="1" applyAlignment="1">
      <alignment horizontal="center" vertical="center" wrapText="1"/>
    </xf>
    <xf numFmtId="0" fontId="5" fillId="4" borderId="291" xfId="9" applyFont="1" applyFill="1" applyBorder="1" applyAlignment="1">
      <alignment horizontal="center" vertical="center" wrapText="1"/>
    </xf>
    <xf numFmtId="0" fontId="5" fillId="4" borderId="145" xfId="9" applyFont="1" applyFill="1" applyBorder="1" applyAlignment="1">
      <alignment horizontal="center" vertical="center" wrapText="1"/>
    </xf>
    <xf numFmtId="56" fontId="5" fillId="4" borderId="288" xfId="9" quotePrefix="1" applyNumberFormat="1" applyFont="1" applyFill="1" applyBorder="1" applyAlignment="1">
      <alignment horizontal="center" vertical="center" wrapText="1"/>
    </xf>
    <xf numFmtId="56" fontId="5" fillId="4" borderId="289" xfId="9" quotePrefix="1" applyNumberFormat="1" applyFont="1" applyFill="1" applyBorder="1" applyAlignment="1">
      <alignment horizontal="center" vertical="center" wrapText="1"/>
    </xf>
    <xf numFmtId="0" fontId="5" fillId="4" borderId="0" xfId="9" applyFont="1" applyFill="1">
      <alignment vertical="center"/>
    </xf>
    <xf numFmtId="0" fontId="11" fillId="4" borderId="0" xfId="9" applyFont="1" applyFill="1" applyAlignment="1">
      <alignment vertical="top" wrapText="1"/>
    </xf>
    <xf numFmtId="0" fontId="11" fillId="4" borderId="0" xfId="9" applyFont="1" applyFill="1">
      <alignment vertical="center"/>
    </xf>
    <xf numFmtId="0" fontId="61" fillId="0" borderId="1" xfId="8" applyFont="1" applyBorder="1" applyAlignment="1">
      <alignment horizontal="justify" vertical="top" wrapText="1"/>
    </xf>
    <xf numFmtId="0" fontId="58" fillId="0" borderId="29" xfId="8" applyFont="1" applyBorder="1" applyAlignment="1">
      <alignment horizontal="justify" vertical="center" wrapText="1"/>
    </xf>
    <xf numFmtId="0" fontId="60" fillId="0" borderId="1" xfId="8" applyFont="1" applyBorder="1" applyAlignment="1">
      <alignment horizontal="justify" vertical="center" wrapText="1"/>
    </xf>
    <xf numFmtId="0" fontId="84" fillId="0" borderId="0" xfId="8" applyFont="1">
      <alignment vertical="center"/>
    </xf>
    <xf numFmtId="0" fontId="10" fillId="16" borderId="0" xfId="9" applyFont="1" applyFill="1" applyAlignment="1" applyProtection="1">
      <alignment horizontal="left" vertical="center" indent="1"/>
      <protection locked="0"/>
    </xf>
    <xf numFmtId="0" fontId="10" fillId="16" borderId="0" xfId="9" applyFont="1" applyFill="1" applyAlignment="1">
      <alignment horizontal="left" vertical="center" indent="1" shrinkToFit="1"/>
    </xf>
    <xf numFmtId="0" fontId="62" fillId="0" borderId="38" xfId="8" applyFont="1" applyBorder="1" applyAlignment="1">
      <alignment horizontal="left" vertical="center" wrapText="1"/>
    </xf>
    <xf numFmtId="0" fontId="62" fillId="0" borderId="1" xfId="8" applyFont="1" applyBorder="1" applyAlignment="1">
      <alignment horizontal="left" vertical="center" wrapText="1"/>
    </xf>
    <xf numFmtId="0" fontId="4" fillId="0" borderId="38" xfId="8" applyFont="1" applyBorder="1" applyAlignment="1">
      <alignment horizontal="center" vertical="center" wrapText="1"/>
    </xf>
    <xf numFmtId="0" fontId="91" fillId="0" borderId="6" xfId="8" applyFont="1" applyBorder="1">
      <alignment vertical="center"/>
    </xf>
    <xf numFmtId="0" fontId="61" fillId="0" borderId="18" xfId="8" applyFont="1" applyBorder="1" applyAlignment="1">
      <alignment horizontal="left" vertical="top" wrapText="1"/>
    </xf>
    <xf numFmtId="180" fontId="10" fillId="0" borderId="0" xfId="8" applyNumberFormat="1" applyFont="1" applyAlignment="1">
      <alignment horizontal="left" vertical="center" indent="1"/>
    </xf>
    <xf numFmtId="0" fontId="63" fillId="0" borderId="1" xfId="8" applyFont="1" applyBorder="1" applyAlignment="1">
      <alignment vertical="center" wrapText="1"/>
    </xf>
    <xf numFmtId="0" fontId="62" fillId="0" borderId="1" xfId="8" applyFont="1" applyBorder="1" applyAlignment="1">
      <alignment horizontal="center" vertical="center" wrapText="1"/>
    </xf>
    <xf numFmtId="0" fontId="59" fillId="0" borderId="28" xfId="8" applyFont="1" applyBorder="1" applyAlignment="1">
      <alignment horizontal="left" vertical="center" wrapText="1" indent="1"/>
    </xf>
    <xf numFmtId="0" fontId="59" fillId="0" borderId="37" xfId="8" applyFont="1" applyBorder="1" applyAlignment="1">
      <alignment horizontal="left" vertical="center" wrapText="1" indent="1"/>
    </xf>
    <xf numFmtId="0" fontId="59" fillId="0" borderId="29" xfId="8" applyFont="1" applyBorder="1" applyAlignment="1">
      <alignment horizontal="left" vertical="center" wrapText="1" indent="1"/>
    </xf>
    <xf numFmtId="0" fontId="63" fillId="0" borderId="28" xfId="8" applyFont="1" applyBorder="1" applyAlignment="1">
      <alignment vertical="center" wrapText="1"/>
    </xf>
    <xf numFmtId="0" fontId="63" fillId="0" borderId="37" xfId="8" applyFont="1" applyBorder="1" applyAlignment="1">
      <alignment vertical="center" wrapText="1"/>
    </xf>
    <xf numFmtId="0" fontId="63" fillId="0" borderId="29" xfId="8" applyFont="1" applyBorder="1" applyAlignment="1">
      <alignment vertical="center" wrapText="1"/>
    </xf>
    <xf numFmtId="0" fontId="78" fillId="0" borderId="82" xfId="8" applyFont="1" applyBorder="1" applyAlignment="1">
      <alignment horizontal="center" vertical="center" wrapText="1"/>
    </xf>
    <xf numFmtId="0" fontId="78" fillId="0" borderId="70" xfId="8" applyFont="1" applyBorder="1" applyAlignment="1">
      <alignment horizontal="center" vertical="center" wrapText="1"/>
    </xf>
    <xf numFmtId="0" fontId="62" fillId="0" borderId="118" xfId="8" applyFont="1" applyBorder="1" applyAlignment="1">
      <alignment horizontal="center" vertical="center" wrapText="1"/>
    </xf>
    <xf numFmtId="0" fontId="62" fillId="0" borderId="337" xfId="8" applyFont="1" applyBorder="1" applyAlignment="1">
      <alignment horizontal="center" vertical="center" wrapText="1"/>
    </xf>
    <xf numFmtId="0" fontId="78" fillId="0" borderId="139" xfId="8" applyFont="1" applyBorder="1" applyAlignment="1">
      <alignment horizontal="center" vertical="center" wrapText="1"/>
    </xf>
    <xf numFmtId="0" fontId="106" fillId="0" borderId="0" xfId="8" applyFont="1" applyAlignment="1">
      <alignment horizontal="left" vertical="center"/>
    </xf>
    <xf numFmtId="0" fontId="3" fillId="0" borderId="1" xfId="5" applyNumberFormat="1" applyFont="1" applyBorder="1" applyAlignment="1">
      <alignment vertical="center" wrapText="1"/>
    </xf>
    <xf numFmtId="0" fontId="3" fillId="0" borderId="240" xfId="5" applyNumberFormat="1" applyFont="1" applyBorder="1" applyAlignment="1">
      <alignment vertical="center" wrapText="1"/>
    </xf>
    <xf numFmtId="0" fontId="3" fillId="0" borderId="38" xfId="5" applyNumberFormat="1" applyFont="1" applyBorder="1" applyAlignment="1">
      <alignment vertical="center" wrapText="1"/>
    </xf>
    <xf numFmtId="38" fontId="3" fillId="0" borderId="1" xfId="5" applyFont="1" applyBorder="1" applyAlignment="1">
      <alignment horizontal="center" vertical="center"/>
    </xf>
    <xf numFmtId="0" fontId="47" fillId="0" borderId="0" xfId="8" applyFont="1" applyAlignment="1">
      <alignment horizontal="center" vertical="center"/>
    </xf>
    <xf numFmtId="0" fontId="3" fillId="0" borderId="1" xfId="8" applyFont="1" applyBorder="1" applyAlignment="1">
      <alignment horizontal="center" vertical="center"/>
    </xf>
    <xf numFmtId="0" fontId="3" fillId="0" borderId="28" xfId="8" applyFont="1" applyBorder="1" applyAlignment="1">
      <alignment horizontal="center" vertical="center"/>
    </xf>
    <xf numFmtId="0" fontId="3" fillId="0" borderId="37" xfId="8" applyFont="1" applyBorder="1" applyAlignment="1">
      <alignment horizontal="center" vertical="center"/>
    </xf>
    <xf numFmtId="0" fontId="3" fillId="0" borderId="29" xfId="8" applyFont="1" applyBorder="1" applyAlignment="1">
      <alignment horizontal="center" vertical="center"/>
    </xf>
    <xf numFmtId="0" fontId="3" fillId="0" borderId="242" xfId="8" applyFont="1" applyBorder="1" applyAlignment="1">
      <alignment horizontal="center" vertical="center"/>
    </xf>
    <xf numFmtId="38" fontId="3" fillId="0" borderId="338" xfId="5" applyFont="1" applyBorder="1" applyAlignment="1">
      <alignment horizontal="center" vertical="center" wrapText="1"/>
    </xf>
    <xf numFmtId="38" fontId="3" fillId="0" borderId="339" xfId="5" applyFont="1" applyBorder="1" applyAlignment="1">
      <alignment horizontal="center" vertical="center" wrapText="1"/>
    </xf>
    <xf numFmtId="0" fontId="3" fillId="0" borderId="118" xfId="8" applyFont="1" applyBorder="1" applyAlignment="1">
      <alignment horizontal="center" vertical="center"/>
    </xf>
    <xf numFmtId="0" fontId="3" fillId="0" borderId="82" xfId="8" applyFont="1" applyBorder="1" applyAlignment="1">
      <alignment horizontal="center" vertical="center"/>
    </xf>
    <xf numFmtId="0" fontId="3" fillId="0" borderId="268" xfId="8" applyFont="1" applyBorder="1" applyAlignment="1">
      <alignment horizontal="center" vertical="center"/>
    </xf>
    <xf numFmtId="38" fontId="3" fillId="0" borderId="340" xfId="5" applyFont="1" applyBorder="1" applyAlignment="1">
      <alignment horizontal="center" vertical="center"/>
    </xf>
    <xf numFmtId="38" fontId="3" fillId="0" borderId="341" xfId="5" applyFont="1" applyBorder="1" applyAlignment="1">
      <alignment horizontal="center" vertical="center"/>
    </xf>
    <xf numFmtId="0" fontId="48" fillId="0" borderId="0" xfId="12" applyFont="1" applyAlignment="1">
      <alignment horizontal="center" vertical="center"/>
    </xf>
    <xf numFmtId="38" fontId="48" fillId="0" borderId="0" xfId="6" applyFont="1" applyAlignment="1">
      <alignment horizontal="right" vertical="center"/>
    </xf>
    <xf numFmtId="0" fontId="5" fillId="0" borderId="0" xfId="12" applyFont="1" applyAlignment="1">
      <alignment horizontal="right" vertical="center"/>
    </xf>
    <xf numFmtId="0" fontId="5" fillId="0" borderId="0" xfId="12" applyFont="1">
      <alignment vertical="center"/>
    </xf>
    <xf numFmtId="0" fontId="5" fillId="0" borderId="0" xfId="12" applyFont="1" applyAlignment="1">
      <alignment horizontal="left" vertical="center" wrapText="1"/>
    </xf>
    <xf numFmtId="0" fontId="5" fillId="0" borderId="0" xfId="12" applyFont="1" applyAlignment="1">
      <alignment vertical="top" wrapText="1"/>
    </xf>
    <xf numFmtId="0" fontId="5" fillId="0" borderId="342" xfId="12" applyFont="1" applyBorder="1" applyAlignment="1">
      <alignment horizontal="center" vertical="center"/>
    </xf>
    <xf numFmtId="0" fontId="5" fillId="0" borderId="343" xfId="12" applyFont="1" applyBorder="1" applyAlignment="1">
      <alignment horizontal="center" vertical="center"/>
    </xf>
    <xf numFmtId="0" fontId="5" fillId="0" borderId="346" xfId="12" applyFont="1" applyBorder="1" applyAlignment="1">
      <alignment horizontal="center" vertical="center"/>
    </xf>
    <xf numFmtId="0" fontId="5" fillId="0" borderId="347" xfId="12" applyFont="1" applyBorder="1" applyAlignment="1">
      <alignment horizontal="center" vertical="center"/>
    </xf>
    <xf numFmtId="0" fontId="5" fillId="0" borderId="342" xfId="12" applyFont="1" applyBorder="1" applyAlignment="1">
      <alignment horizontal="left" vertical="center" wrapText="1"/>
    </xf>
    <xf numFmtId="0" fontId="5" fillId="0" borderId="344" xfId="12" applyFont="1" applyBorder="1" applyAlignment="1">
      <alignment horizontal="center" vertical="center"/>
    </xf>
    <xf numFmtId="0" fontId="5" fillId="0" borderId="345" xfId="12" applyFont="1" applyBorder="1" applyAlignment="1">
      <alignment horizontal="center" vertical="center"/>
    </xf>
    <xf numFmtId="0" fontId="28" fillId="0" borderId="0" xfId="8" applyFont="1">
      <alignment vertical="center"/>
    </xf>
    <xf numFmtId="0" fontId="27" fillId="0" borderId="0" xfId="8" applyFont="1">
      <alignment vertical="center"/>
    </xf>
    <xf numFmtId="0" fontId="19" fillId="7" borderId="1" xfId="8" applyFont="1" applyFill="1" applyBorder="1" applyAlignment="1">
      <alignment horizontal="center" vertical="center"/>
    </xf>
    <xf numFmtId="0" fontId="21" fillId="0" borderId="28" xfId="8" applyFont="1" applyBorder="1" applyAlignment="1">
      <alignment vertical="center" shrinkToFit="1"/>
    </xf>
    <xf numFmtId="0" fontId="21" fillId="0" borderId="37" xfId="8" applyFont="1" applyBorder="1" applyAlignment="1">
      <alignment vertical="center" shrinkToFit="1"/>
    </xf>
    <xf numFmtId="0" fontId="21" fillId="0" borderId="29" xfId="8" applyFont="1" applyBorder="1" applyAlignment="1">
      <alignment vertical="center" shrinkToFit="1"/>
    </xf>
    <xf numFmtId="0" fontId="29" fillId="0" borderId="0" xfId="8" applyFont="1">
      <alignment vertical="center"/>
    </xf>
    <xf numFmtId="0" fontId="3" fillId="0" borderId="28" xfId="8" applyFont="1" applyBorder="1">
      <alignment vertical="center"/>
    </xf>
    <xf numFmtId="0" fontId="3" fillId="0" borderId="37" xfId="8" applyFont="1" applyBorder="1">
      <alignment vertical="center"/>
    </xf>
    <xf numFmtId="0" fontId="3" fillId="0" borderId="29" xfId="8" applyFont="1" applyBorder="1">
      <alignment vertical="center"/>
    </xf>
    <xf numFmtId="0" fontId="35" fillId="7" borderId="28" xfId="8" applyFont="1" applyFill="1" applyBorder="1" applyAlignment="1">
      <alignment horizontal="left" vertical="center"/>
    </xf>
    <xf numFmtId="0" fontId="35" fillId="7" borderId="37" xfId="8" applyFont="1" applyFill="1" applyBorder="1" applyAlignment="1">
      <alignment horizontal="left" vertical="center"/>
    </xf>
    <xf numFmtId="0" fontId="35" fillId="7" borderId="29" xfId="8" applyFont="1" applyFill="1" applyBorder="1" applyAlignment="1">
      <alignment horizontal="left" vertical="center"/>
    </xf>
    <xf numFmtId="0" fontId="3" fillId="0" borderId="369" xfId="8" applyFont="1" applyBorder="1" applyAlignment="1">
      <alignment horizontal="center" vertical="center"/>
    </xf>
    <xf numFmtId="0" fontId="3" fillId="0" borderId="371" xfId="8" applyFont="1" applyBorder="1" applyAlignment="1">
      <alignment horizontal="center" vertical="center"/>
    </xf>
    <xf numFmtId="0" fontId="3" fillId="0" borderId="373" xfId="8" applyFont="1" applyBorder="1" applyAlignment="1">
      <alignment horizontal="center" vertical="center"/>
    </xf>
    <xf numFmtId="0" fontId="19" fillId="0" borderId="16" xfId="8" applyFont="1" applyBorder="1" applyAlignment="1">
      <alignment vertical="center" wrapText="1"/>
    </xf>
    <xf numFmtId="0" fontId="19" fillId="0" borderId="0" xfId="8" applyFont="1" applyAlignment="1">
      <alignment vertical="center" wrapText="1"/>
    </xf>
    <xf numFmtId="0" fontId="19" fillId="0" borderId="7" xfId="8" applyFont="1" applyBorder="1" applyAlignment="1">
      <alignment vertical="center" wrapText="1"/>
    </xf>
    <xf numFmtId="0" fontId="19" fillId="0" borderId="60" xfId="8" applyFont="1" applyBorder="1" applyAlignment="1">
      <alignment vertical="center" wrapText="1" shrinkToFit="1"/>
    </xf>
    <xf numFmtId="0" fontId="19" fillId="0" borderId="36" xfId="8" applyFont="1" applyBorder="1" applyAlignment="1">
      <alignment vertical="center" wrapText="1" shrinkToFit="1"/>
    </xf>
    <xf numFmtId="0" fontId="19" fillId="0" borderId="145" xfId="8" applyFont="1" applyBorder="1" applyAlignment="1">
      <alignment vertical="center" wrapText="1" shrinkToFit="1"/>
    </xf>
    <xf numFmtId="0" fontId="19" fillId="0" borderId="33" xfId="8" applyFont="1" applyBorder="1" applyAlignment="1">
      <alignment horizontal="left" vertical="center"/>
    </xf>
    <xf numFmtId="0" fontId="19" fillId="0" borderId="16" xfId="8" applyFont="1" applyBorder="1" applyAlignment="1">
      <alignment horizontal="left" vertical="center"/>
    </xf>
    <xf numFmtId="0" fontId="19" fillId="0" borderId="60" xfId="8" applyFont="1" applyBorder="1" applyAlignment="1">
      <alignment horizontal="left" vertical="center" wrapText="1"/>
    </xf>
    <xf numFmtId="0" fontId="19" fillId="0" borderId="36" xfId="8" applyFont="1" applyBorder="1" applyAlignment="1">
      <alignment horizontal="left" vertical="center" wrapText="1"/>
    </xf>
    <xf numFmtId="0" fontId="19" fillId="0" borderId="145" xfId="8" applyFont="1" applyBorder="1" applyAlignment="1">
      <alignment horizontal="left" vertical="center" wrapText="1"/>
    </xf>
    <xf numFmtId="0" fontId="3" fillId="0" borderId="375" xfId="8" applyFont="1" applyBorder="1" applyAlignment="1">
      <alignment horizontal="center" vertical="center"/>
    </xf>
    <xf numFmtId="0" fontId="19" fillId="0" borderId="28" xfId="8" applyFont="1" applyBorder="1" applyAlignment="1">
      <alignment vertical="center" wrapText="1"/>
    </xf>
    <xf numFmtId="0" fontId="19" fillId="0" borderId="37" xfId="8" applyFont="1" applyBorder="1">
      <alignment vertical="center"/>
    </xf>
    <xf numFmtId="0" fontId="19" fillId="0" borderId="29" xfId="8" applyFont="1" applyBorder="1">
      <alignment vertical="center"/>
    </xf>
    <xf numFmtId="0" fontId="19" fillId="0" borderId="60" xfId="8" applyFont="1" applyBorder="1" applyAlignment="1">
      <alignment vertical="center" wrapText="1"/>
    </xf>
    <xf numFmtId="0" fontId="19" fillId="0" borderId="36" xfId="8" applyFont="1" applyBorder="1">
      <alignment vertical="center"/>
    </xf>
    <xf numFmtId="0" fontId="19" fillId="0" borderId="145" xfId="8" applyFont="1" applyBorder="1">
      <alignment vertical="center"/>
    </xf>
    <xf numFmtId="0" fontId="19" fillId="0" borderId="0" xfId="8" applyFont="1" applyAlignment="1">
      <alignment horizontal="left" vertical="center"/>
    </xf>
    <xf numFmtId="0" fontId="19" fillId="0" borderId="37" xfId="8" applyFont="1" applyBorder="1" applyAlignment="1">
      <alignment vertical="center" wrapText="1"/>
    </xf>
    <xf numFmtId="0" fontId="19" fillId="0" borderId="29" xfId="8" applyFont="1" applyBorder="1" applyAlignment="1">
      <alignment vertical="center" wrapText="1"/>
    </xf>
    <xf numFmtId="0" fontId="21" fillId="0" borderId="336" xfId="8" applyFont="1" applyBorder="1" applyAlignment="1">
      <alignment horizontal="center" vertical="center"/>
    </xf>
    <xf numFmtId="0" fontId="50" fillId="0" borderId="45" xfId="8" applyFont="1" applyFill="1" applyBorder="1" applyAlignment="1">
      <alignment vertical="center" wrapText="1"/>
    </xf>
    <xf numFmtId="0" fontId="50" fillId="0" borderId="45" xfId="8" applyFont="1" applyFill="1" applyBorder="1" applyAlignment="1">
      <alignment horizontal="left" vertical="center" wrapText="1"/>
    </xf>
    <xf numFmtId="0" fontId="125" fillId="0" borderId="45" xfId="8" applyFont="1" applyFill="1" applyBorder="1" applyAlignment="1">
      <alignment horizontal="left" vertical="center" wrapText="1"/>
    </xf>
    <xf numFmtId="0" fontId="50" fillId="0" borderId="22" xfId="8" applyFont="1" applyFill="1" applyBorder="1" applyAlignment="1">
      <alignment vertical="center" wrapText="1"/>
    </xf>
    <xf numFmtId="0" fontId="50" fillId="0" borderId="355" xfId="8" applyFont="1" applyFill="1" applyBorder="1" applyAlignment="1">
      <alignment vertical="center" wrapText="1"/>
    </xf>
    <xf numFmtId="0" fontId="50" fillId="0" borderId="23" xfId="8" applyFont="1" applyFill="1" applyBorder="1" applyAlignment="1">
      <alignment vertical="center" wrapText="1"/>
    </xf>
    <xf numFmtId="0" fontId="26" fillId="0" borderId="355" xfId="8" applyFont="1" applyFill="1" applyBorder="1" applyAlignment="1">
      <alignment horizontal="center" vertical="center" wrapText="1"/>
    </xf>
    <xf numFmtId="0" fontId="21" fillId="0" borderId="431" xfId="8" applyFont="1" applyFill="1" applyBorder="1" applyAlignment="1">
      <alignment horizontal="center" vertical="center"/>
    </xf>
    <xf numFmtId="0" fontId="50" fillId="0" borderId="0" xfId="8" applyFont="1" applyFill="1" applyAlignment="1">
      <alignment vertical="center" wrapText="1"/>
    </xf>
    <xf numFmtId="0" fontId="3" fillId="0" borderId="0" xfId="8" applyFont="1" applyFill="1">
      <alignment vertical="center"/>
    </xf>
    <xf numFmtId="0" fontId="29" fillId="0" borderId="0" xfId="8" applyFont="1" applyFill="1">
      <alignment vertical="center"/>
    </xf>
    <xf numFmtId="0" fontId="4" fillId="0" borderId="0" xfId="0" applyFont="1" applyFill="1">
      <alignment vertical="center"/>
    </xf>
    <xf numFmtId="0" fontId="8" fillId="0" borderId="0" xfId="0" applyFont="1" applyFill="1">
      <alignment vertical="center"/>
    </xf>
    <xf numFmtId="0" fontId="8" fillId="0" borderId="0" xfId="0" quotePrefix="1" applyFont="1" applyFill="1" applyAlignment="1">
      <alignment horizontal="right" vertical="center"/>
    </xf>
    <xf numFmtId="0" fontId="26" fillId="0" borderId="42" xfId="8" applyFont="1" applyBorder="1" applyAlignment="1">
      <alignment horizontal="left" vertical="center" wrapText="1"/>
    </xf>
    <xf numFmtId="0" fontId="99" fillId="0" borderId="45" xfId="8" applyFont="1" applyBorder="1" applyAlignment="1">
      <alignment horizontal="left" vertical="center" wrapText="1"/>
    </xf>
    <xf numFmtId="0" fontId="26" fillId="0" borderId="55" xfId="8" applyFont="1" applyBorder="1" applyAlignment="1">
      <alignment horizontal="left" vertical="center" wrapText="1"/>
    </xf>
  </cellXfs>
  <cellStyles count="21">
    <cellStyle name="パーセント" xfId="1" builtinId="5"/>
    <cellStyle name="パーセント 2" xfId="2" xr:uid="{00000000-0005-0000-0000-000001000000}"/>
    <cellStyle name="パーセント 4" xfId="19" xr:uid="{E94BD93C-A747-49BB-8898-BAD0F098D14E}"/>
    <cellStyle name="桁区切り" xfId="3" builtinId="6"/>
    <cellStyle name="桁区切り 2" xfId="4" xr:uid="{00000000-0005-0000-0000-000003000000}"/>
    <cellStyle name="桁区切り 3" xfId="5" xr:uid="{00000000-0005-0000-0000-000004000000}"/>
    <cellStyle name="桁区切り 3 2" xfId="6" xr:uid="{00000000-0005-0000-0000-000005000000}"/>
    <cellStyle name="桁区切り 4" xfId="17" xr:uid="{92D9D410-2AB5-4504-9D15-70CC9E327BA1}"/>
    <cellStyle name="桁区切り 5" xfId="18" xr:uid="{E8CB200D-1C66-4357-8471-2D84C014F68F}"/>
    <cellStyle name="標準" xfId="0" builtinId="0"/>
    <cellStyle name="標準 2" xfId="7" xr:uid="{00000000-0005-0000-0000-000007000000}"/>
    <cellStyle name="標準 2 2" xfId="8" xr:uid="{00000000-0005-0000-0000-000008000000}"/>
    <cellStyle name="標準 2 3" xfId="9" xr:uid="{00000000-0005-0000-0000-000009000000}"/>
    <cellStyle name="標準 3" xfId="10" xr:uid="{00000000-0005-0000-0000-00000A000000}"/>
    <cellStyle name="標準 3 2" xfId="11" xr:uid="{00000000-0005-0000-0000-00000B000000}"/>
    <cellStyle name="標準 3 3" xfId="12" xr:uid="{00000000-0005-0000-0000-00000C000000}"/>
    <cellStyle name="標準 3 4" xfId="20" xr:uid="{2559054A-9112-4F54-BD35-26EF64E6A467}"/>
    <cellStyle name="標準 4" xfId="13" xr:uid="{00000000-0005-0000-0000-00000D000000}"/>
    <cellStyle name="標準 5" xfId="14" xr:uid="{00000000-0005-0000-0000-00000E000000}"/>
    <cellStyle name="標準 5 2" xfId="15" xr:uid="{00000000-0005-0000-0000-00000F000000}"/>
    <cellStyle name="標準 6" xfId="16" xr:uid="{2D7C36B1-A975-4176-AFBE-EFAFAC146F00}"/>
  </cellStyles>
  <dxfs count="24">
    <dxf>
      <fill>
        <patternFill>
          <bgColor rgb="FFFFFFCC"/>
        </patternFill>
      </fill>
    </dxf>
    <dxf>
      <fill>
        <patternFill>
          <bgColor rgb="FFFFFFCC"/>
        </patternFill>
      </fill>
    </dxf>
    <dxf>
      <font>
        <color theme="0" tint="-0.14996795556505021"/>
      </font>
      <fill>
        <patternFill>
          <bgColor theme="0" tint="-0.14996795556505021"/>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theme="0" tint="-0.14996795556505021"/>
      </font>
      <fill>
        <patternFill>
          <bgColor theme="0" tint="-0.14996795556505021"/>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patternType="none">
          <bgColor indexed="65"/>
        </patternFill>
      </fill>
    </dxf>
    <dxf>
      <fill>
        <patternFill>
          <bgColor rgb="FFFFFFCC"/>
        </patternFill>
      </fill>
    </dxf>
    <dxf>
      <fill>
        <patternFill>
          <bgColor rgb="FFFFFFCC"/>
        </patternFill>
      </fill>
    </dxf>
    <dxf>
      <fill>
        <patternFill>
          <bgColor rgb="FFFFFF99"/>
        </patternFill>
      </fill>
    </dxf>
    <dxf>
      <fill>
        <patternFill>
          <bgColor rgb="FFFFFF99"/>
        </patternFill>
      </fill>
    </dxf>
    <dxf>
      <fill>
        <patternFill patternType="none">
          <bgColor auto="1"/>
        </patternFill>
      </fill>
    </dxf>
    <dxf>
      <fill>
        <patternFill>
          <bgColor theme="0" tint="-0.14996795556505021"/>
        </patternFill>
      </fill>
    </dxf>
    <dxf>
      <fill>
        <patternFill>
          <bgColor theme="0" tint="-0.14996795556505021"/>
        </patternFill>
      </fill>
    </dxf>
    <dxf>
      <fill>
        <patternFill>
          <bgColor theme="0" tint="-4.9989318521683403E-2"/>
        </patternFill>
      </fill>
    </dxf>
  </dxfs>
  <tableStyles count="0" defaultTableStyle="TableStyleMedium2" defaultPivotStyle="PivotStyleLight16"/>
  <colors>
    <mruColors>
      <color rgb="FF92D050"/>
      <color rgb="FF66FFFF"/>
      <color rgb="FFFFFFCC"/>
      <color rgb="FF99FF99"/>
      <color rgb="FF00FFFF"/>
      <color rgb="FFFF9999"/>
      <color rgb="FFFFFF99"/>
      <color rgb="FFFF0000"/>
      <color rgb="FFFFCCCC"/>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4.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styles" Target="styles.xml"/></Relationships>
</file>

<file path=xl/ctrlProps/ctrlProp1.xml><?xml version="1.0" encoding="utf-8"?>
<formControlPr xmlns="http://schemas.microsoft.com/office/spreadsheetml/2009/9/main" objectType="CheckBox" fmlaLink="$N$15" lockText="1" noThreeD="1"/>
</file>

<file path=xl/ctrlProps/ctrlProp2.xml><?xml version="1.0" encoding="utf-8"?>
<formControlPr xmlns="http://schemas.microsoft.com/office/spreadsheetml/2009/9/main" objectType="CheckBox" fmlaLink="$M$15" lockText="1" noThreeD="1"/>
</file>

<file path=xl/ctrlProps/ctrlProp3.xml><?xml version="1.0" encoding="utf-8"?>
<formControlPr xmlns="http://schemas.microsoft.com/office/spreadsheetml/2009/9/main" objectType="Radio" checked="Checked" firstButton="1" fmlaLink="$AL$32"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checked="Checked" firstButton="1" fmlaLink="$AL$47" lockText="1" noThreeD="1"/>
</file>

<file path=xl/ctrlProps/ctrlProp6.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15240</xdr:colOff>
          <xdr:row>14</xdr:row>
          <xdr:rowOff>53340</xdr:rowOff>
        </xdr:from>
        <xdr:to>
          <xdr:col>5</xdr:col>
          <xdr:colOff>320040</xdr:colOff>
          <xdr:row>15</xdr:row>
          <xdr:rowOff>53340</xdr:rowOff>
        </xdr:to>
        <xdr:sp macro="" textlink="">
          <xdr:nvSpPr>
            <xdr:cNvPr id="71683" name="Check Box 3" hidden="1">
              <a:extLst>
                <a:ext uri="{63B3BB69-23CF-44E3-9099-C40C66FF867C}">
                  <a14:compatExt spid="_x0000_s71683"/>
                </a:ext>
                <a:ext uri="{FF2B5EF4-FFF2-40B4-BE49-F238E27FC236}">
                  <a16:creationId xmlns:a16="http://schemas.microsoft.com/office/drawing/2014/main" id="{00000000-0008-0000-0100-00000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xdr:colOff>
          <xdr:row>14</xdr:row>
          <xdr:rowOff>53340</xdr:rowOff>
        </xdr:from>
        <xdr:to>
          <xdr:col>0</xdr:col>
          <xdr:colOff>320040</xdr:colOff>
          <xdr:row>15</xdr:row>
          <xdr:rowOff>53340</xdr:rowOff>
        </xdr:to>
        <xdr:sp macro="" textlink="">
          <xdr:nvSpPr>
            <xdr:cNvPr id="71684" name="Check Box 4" hidden="1">
              <a:extLst>
                <a:ext uri="{63B3BB69-23CF-44E3-9099-C40C66FF867C}">
                  <a14:compatExt spid="_x0000_s71684"/>
                </a:ext>
                <a:ext uri="{FF2B5EF4-FFF2-40B4-BE49-F238E27FC236}">
                  <a16:creationId xmlns:a16="http://schemas.microsoft.com/office/drawing/2014/main" id="{00000000-0008-0000-0100-00000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30</xdr:col>
      <xdr:colOff>128119</xdr:colOff>
      <xdr:row>30</xdr:row>
      <xdr:rowOff>133349</xdr:rowOff>
    </xdr:from>
    <xdr:to>
      <xdr:col>31</xdr:col>
      <xdr:colOff>142875</xdr:colOff>
      <xdr:row>34</xdr:row>
      <xdr:rowOff>158750</xdr:rowOff>
    </xdr:to>
    <xdr:sp macro="" textlink="">
      <xdr:nvSpPr>
        <xdr:cNvPr id="2" name="右中かっこ 1">
          <a:extLst>
            <a:ext uri="{FF2B5EF4-FFF2-40B4-BE49-F238E27FC236}">
              <a16:creationId xmlns:a16="http://schemas.microsoft.com/office/drawing/2014/main" id="{6DD63D19-3D31-4220-91C0-712A05ABD0F7}"/>
            </a:ext>
          </a:extLst>
        </xdr:cNvPr>
        <xdr:cNvSpPr/>
      </xdr:nvSpPr>
      <xdr:spPr>
        <a:xfrm>
          <a:off x="6979769" y="6972299"/>
          <a:ext cx="205256" cy="1092201"/>
        </a:xfrm>
        <a:prstGeom prst="rightBrace">
          <a:avLst/>
        </a:prstGeom>
        <a:ln w="19050">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10026</xdr:colOff>
      <xdr:row>44</xdr:row>
      <xdr:rowOff>5953</xdr:rowOff>
    </xdr:from>
    <xdr:to>
      <xdr:col>13</xdr:col>
      <xdr:colOff>601267</xdr:colOff>
      <xdr:row>57</xdr:row>
      <xdr:rowOff>170447</xdr:rowOff>
    </xdr:to>
    <xdr:cxnSp macro="">
      <xdr:nvCxnSpPr>
        <xdr:cNvPr id="2" name="直線コネクタ 1">
          <a:extLst>
            <a:ext uri="{FF2B5EF4-FFF2-40B4-BE49-F238E27FC236}">
              <a16:creationId xmlns:a16="http://schemas.microsoft.com/office/drawing/2014/main" id="{00000000-0008-0000-1200-000002000000}"/>
            </a:ext>
          </a:extLst>
        </xdr:cNvPr>
        <xdr:cNvCxnSpPr/>
      </xdr:nvCxnSpPr>
      <xdr:spPr>
        <a:xfrm flipH="1">
          <a:off x="10026" y="8733861"/>
          <a:ext cx="6566925" cy="255075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76200</xdr:colOff>
      <xdr:row>27</xdr:row>
      <xdr:rowOff>19050</xdr:rowOff>
    </xdr:from>
    <xdr:to>
      <xdr:col>14</xdr:col>
      <xdr:colOff>209550</xdr:colOff>
      <xdr:row>30</xdr:row>
      <xdr:rowOff>161925</xdr:rowOff>
    </xdr:to>
    <xdr:sp macro="" textlink="">
      <xdr:nvSpPr>
        <xdr:cNvPr id="3" name="右中かっこ 2">
          <a:extLst>
            <a:ext uri="{FF2B5EF4-FFF2-40B4-BE49-F238E27FC236}">
              <a16:creationId xmlns:a16="http://schemas.microsoft.com/office/drawing/2014/main" id="{0040680B-7FA2-3A3B-0B62-DF2E130D3FBA}"/>
            </a:ext>
          </a:extLst>
        </xdr:cNvPr>
        <xdr:cNvSpPr/>
      </xdr:nvSpPr>
      <xdr:spPr>
        <a:xfrm>
          <a:off x="6648450" y="6324600"/>
          <a:ext cx="133350" cy="74295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209550</xdr:colOff>
      <xdr:row>12</xdr:row>
      <xdr:rowOff>0</xdr:rowOff>
    </xdr:from>
    <xdr:to>
      <xdr:col>9</xdr:col>
      <xdr:colOff>857249</xdr:colOff>
      <xdr:row>31</xdr:row>
      <xdr:rowOff>190500</xdr:rowOff>
    </xdr:to>
    <xdr:sp macro="" textlink="">
      <xdr:nvSpPr>
        <xdr:cNvPr id="2" name="テキスト ボックス 1">
          <a:extLst>
            <a:ext uri="{FF2B5EF4-FFF2-40B4-BE49-F238E27FC236}">
              <a16:creationId xmlns:a16="http://schemas.microsoft.com/office/drawing/2014/main" id="{00000000-0008-0000-1600-000002000000}"/>
            </a:ext>
          </a:extLst>
        </xdr:cNvPr>
        <xdr:cNvSpPr txBox="1"/>
      </xdr:nvSpPr>
      <xdr:spPr>
        <a:xfrm>
          <a:off x="209550" y="3467100"/>
          <a:ext cx="6115049" cy="5619750"/>
        </a:xfrm>
        <a:prstGeom prst="rect">
          <a:avLst/>
        </a:prstGeom>
        <a:solidFill>
          <a:schemeClr val="bg1"/>
        </a:solidFill>
        <a:ln w="9525"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＜記入上の留意点＞</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①参考様式</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及び参考様式</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又は参考様式</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に記載する「設備別の改修割合」の計算根拠を記載してください。</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②参考様式</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または参考様式</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の分類ごとに、省エネ量・省エネ率の計算根拠を記載してください。</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③計算根拠は、改修前と改修後の仕様等の変更内容がわかるように明記し、電卓等の手計算で計算過程を追えるように記載してください。（計算結果のみの記載は不可）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④効果の算定にあたっては、経年劣化等は考慮せず、改修前と改修後の機器効率等は定格値を用いて効果を計算してください。なお、建物における設備機器の使用実態を踏まえて定格以外の部分負荷時の効率、年間を通して運転時間等に合わせた効率による比較も可とします。ただし、部分負荷時の効率を用いて効果を算定する場合は、部分負荷を採用する合理的な前提条件を必ず明記するとともに、改修前と改修後の算定方法は必ず同等程度の基準を使用としてください。</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⑤躯体改修について、省エネ量の計算が困難な場合は「参考様式</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」の「簡易計算」による数値を見なし省エネ率をして参照することが可能です。</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⑥設備改修について、分類ごとのエネルギー消費量を推定るすことが困難な場合は「参考様式</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」のエネルギー消費割合の数値を参照することが可能です。この場合、「参考様式</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」の数値を参照している旨を明記してください。</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⑦複数棟を提案する場合、建物ごとに計算根拠を記載してください。</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⑧日射調整フィルムを採用する場合は、参考様式</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に省エネ率の計算根拠を記載し、シミュレーション効果等が確認できる効果を添付してください。</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⑨省エネ改修を実施する設備の主な仕様を記載した一覧表を新たに導入する設備の主な仕様を記載した一覧表を別添資料として機器一覧表の記入例を参考に提示してください。</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⑩太陽光発電設備導入に伴う発電量を省エネ量に加算することはできません。</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403225</xdr:colOff>
      <xdr:row>24</xdr:row>
      <xdr:rowOff>182786</xdr:rowOff>
    </xdr:from>
    <xdr:to>
      <xdr:col>15</xdr:col>
      <xdr:colOff>771843</xdr:colOff>
      <xdr:row>31</xdr:row>
      <xdr:rowOff>147068</xdr:rowOff>
    </xdr:to>
    <xdr:sp macro="" textlink="">
      <xdr:nvSpPr>
        <xdr:cNvPr id="3" name="テキスト ボックス 2">
          <a:extLst>
            <a:ext uri="{FF2B5EF4-FFF2-40B4-BE49-F238E27FC236}">
              <a16:creationId xmlns:a16="http://schemas.microsoft.com/office/drawing/2014/main" id="{00000000-0008-0000-1A00-000003000000}"/>
            </a:ext>
          </a:extLst>
        </xdr:cNvPr>
        <xdr:cNvSpPr txBox="1"/>
      </xdr:nvSpPr>
      <xdr:spPr>
        <a:xfrm>
          <a:off x="3056618" y="5067750"/>
          <a:ext cx="4940618" cy="1297782"/>
        </a:xfrm>
        <a:prstGeom prst="rect">
          <a:avLst/>
        </a:prstGeom>
        <a:solidFill>
          <a:srgbClr val="FFFFCC"/>
        </a:solidFill>
        <a:ln w="317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lnSpc>
              <a:spcPts val="2300"/>
            </a:lnSpc>
          </a:pPr>
          <a:r>
            <a:rPr kumimoji="1" lang="ja-JP" altLang="en-US" sz="2000" b="1">
              <a:solidFill>
                <a:srgbClr val="FF0000"/>
              </a:solidFill>
            </a:rPr>
            <a:t>ビルマルチ用やパッケージ用エアコンの場合は、二次側の消費量は熱源シートにまとめて記入をしても結構です。</a:t>
          </a:r>
          <a:endParaRPr kumimoji="1" lang="en-US" altLang="ja-JP" sz="2000" b="1">
            <a:solidFill>
              <a:srgbClr val="FF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142876</xdr:colOff>
      <xdr:row>25</xdr:row>
      <xdr:rowOff>0</xdr:rowOff>
    </xdr:from>
    <xdr:to>
      <xdr:col>9</xdr:col>
      <xdr:colOff>942975</xdr:colOff>
      <xdr:row>31</xdr:row>
      <xdr:rowOff>114300</xdr:rowOff>
    </xdr:to>
    <xdr:sp macro="" textlink="">
      <xdr:nvSpPr>
        <xdr:cNvPr id="3" name="テキスト ボックス 2">
          <a:extLst>
            <a:ext uri="{FF2B5EF4-FFF2-40B4-BE49-F238E27FC236}">
              <a16:creationId xmlns:a16="http://schemas.microsoft.com/office/drawing/2014/main" id="{00000000-0008-0000-1E00-000003000000}"/>
            </a:ext>
          </a:extLst>
        </xdr:cNvPr>
        <xdr:cNvSpPr txBox="1"/>
      </xdr:nvSpPr>
      <xdr:spPr>
        <a:xfrm>
          <a:off x="361951" y="7553325"/>
          <a:ext cx="6048374" cy="1485900"/>
        </a:xfrm>
        <a:prstGeom prst="rect">
          <a:avLst/>
        </a:prstGeom>
        <a:solidFill>
          <a:schemeClr val="bg1"/>
        </a:solidFill>
        <a:ln w="9525"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①設備単体を計測する場合、その計測の方法（計測点、データ記録方法、管理上の取り扱い等）を記載してください。</a:t>
          </a:r>
        </a:p>
        <a:p>
          <a:pPr>
            <a:lnSpc>
              <a:spcPts val="1300"/>
            </a:lnSpc>
          </a:pPr>
          <a:endParaRPr kumimoji="1" lang="ja-JP" altLang="en-US" sz="1100">
            <a:latin typeface="ＭＳ Ｐゴシック" panose="020B0600070205080204" pitchFamily="50" charset="-128"/>
            <a:ea typeface="ＭＳ Ｐゴシック" panose="020B0600070205080204" pitchFamily="50" charset="-128"/>
          </a:endParaRPr>
        </a:p>
        <a:p>
          <a:pPr>
            <a:lnSpc>
              <a:spcPts val="1200"/>
            </a:lnSpc>
          </a:pPr>
          <a:r>
            <a:rPr kumimoji="1" lang="ja-JP" altLang="en-US" sz="1100">
              <a:latin typeface="ＭＳ Ｐゴシック" panose="020B0600070205080204" pitchFamily="50" charset="-128"/>
              <a:ea typeface="ＭＳ Ｐゴシック" panose="020B0600070205080204" pitchFamily="50" charset="-128"/>
            </a:rPr>
            <a:t>②設備単体のエネルギー計測を行う場合、その方法の確認を行うため、必要に応じて単線結線図、設備系統図等に、計測点及びデータ記録方法等を図示したもの（</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４サイズ又は</a:t>
          </a:r>
          <a:r>
            <a:rPr kumimoji="1" lang="en-US" altLang="ja-JP" sz="1100">
              <a:latin typeface="ＭＳ Ｐゴシック" panose="020B0600070205080204" pitchFamily="50" charset="-128"/>
              <a:ea typeface="ＭＳ Ｐゴシック" panose="020B0600070205080204" pitchFamily="50" charset="-128"/>
            </a:rPr>
            <a:t>A3</a:t>
          </a:r>
          <a:r>
            <a:rPr kumimoji="1" lang="ja-JP" altLang="en-US" sz="1100">
              <a:latin typeface="ＭＳ Ｐゴシック" panose="020B0600070205080204" pitchFamily="50" charset="-128"/>
              <a:ea typeface="ＭＳ Ｐゴシック" panose="020B0600070205080204" pitchFamily="50" charset="-128"/>
            </a:rPr>
            <a:t>サイズ）を別添資料として添付してください。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31676</xdr:colOff>
      <xdr:row>6</xdr:row>
      <xdr:rowOff>8123</xdr:rowOff>
    </xdr:from>
    <xdr:to>
      <xdr:col>7</xdr:col>
      <xdr:colOff>163286</xdr:colOff>
      <xdr:row>8</xdr:row>
      <xdr:rowOff>313500</xdr:rowOff>
    </xdr:to>
    <xdr:sp macro="" textlink="">
      <xdr:nvSpPr>
        <xdr:cNvPr id="2" name="右中かっこ 1">
          <a:extLst>
            <a:ext uri="{FF2B5EF4-FFF2-40B4-BE49-F238E27FC236}">
              <a16:creationId xmlns:a16="http://schemas.microsoft.com/office/drawing/2014/main" id="{FB95F4A4-77AA-4CA0-95E3-75DAA791F67A}"/>
            </a:ext>
          </a:extLst>
        </xdr:cNvPr>
        <xdr:cNvSpPr/>
      </xdr:nvSpPr>
      <xdr:spPr>
        <a:xfrm>
          <a:off x="7175426" y="1627373"/>
          <a:ext cx="131610" cy="972127"/>
        </a:xfrm>
        <a:prstGeom prst="rightBrace">
          <a:avLst>
            <a:gd name="adj1" fmla="val 8333"/>
            <a:gd name="adj2" fmla="val 17736"/>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895350</xdr:colOff>
      <xdr:row>1</xdr:row>
      <xdr:rowOff>19050</xdr:rowOff>
    </xdr:to>
    <xdr:sp macro="" textlink="">
      <xdr:nvSpPr>
        <xdr:cNvPr id="2" name="テキスト ボックス 1">
          <a:extLst>
            <a:ext uri="{FF2B5EF4-FFF2-40B4-BE49-F238E27FC236}">
              <a16:creationId xmlns:a16="http://schemas.microsoft.com/office/drawing/2014/main" id="{00000000-0008-0000-2400-000002000000}"/>
            </a:ext>
          </a:extLst>
        </xdr:cNvPr>
        <xdr:cNvSpPr txBox="1"/>
      </xdr:nvSpPr>
      <xdr:spPr>
        <a:xfrm>
          <a:off x="0" y="0"/>
          <a:ext cx="1066800" cy="266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複数棟用</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457200</xdr:colOff>
      <xdr:row>1</xdr:row>
      <xdr:rowOff>0</xdr:rowOff>
    </xdr:to>
    <xdr:sp macro="" textlink="">
      <xdr:nvSpPr>
        <xdr:cNvPr id="2" name="テキスト ボックス 1">
          <a:extLst>
            <a:ext uri="{FF2B5EF4-FFF2-40B4-BE49-F238E27FC236}">
              <a16:creationId xmlns:a16="http://schemas.microsoft.com/office/drawing/2014/main" id="{00000000-0008-0000-2500-000002000000}"/>
            </a:ext>
          </a:extLst>
        </xdr:cNvPr>
        <xdr:cNvSpPr txBox="1"/>
      </xdr:nvSpPr>
      <xdr:spPr>
        <a:xfrm>
          <a:off x="0" y="0"/>
          <a:ext cx="1066800" cy="266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複数棟用</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2</xdr:col>
      <xdr:colOff>323848</xdr:colOff>
      <xdr:row>21</xdr:row>
      <xdr:rowOff>233363</xdr:rowOff>
    </xdr:from>
    <xdr:to>
      <xdr:col>3</xdr:col>
      <xdr:colOff>2228453</xdr:colOff>
      <xdr:row>26</xdr:row>
      <xdr:rowOff>19050</xdr:rowOff>
    </xdr:to>
    <xdr:sp macro="" textlink="">
      <xdr:nvSpPr>
        <xdr:cNvPr id="3" name="正方形/長方形 2">
          <a:extLst>
            <a:ext uri="{FF2B5EF4-FFF2-40B4-BE49-F238E27FC236}">
              <a16:creationId xmlns:a16="http://schemas.microsoft.com/office/drawing/2014/main" id="{00000000-0008-0000-2600-000003000000}"/>
            </a:ext>
          </a:extLst>
        </xdr:cNvPr>
        <xdr:cNvSpPr/>
      </xdr:nvSpPr>
      <xdr:spPr>
        <a:xfrm>
          <a:off x="3676648" y="8805863"/>
          <a:ext cx="2876155" cy="1004887"/>
        </a:xfrm>
        <a:prstGeom prst="rect">
          <a:avLst/>
        </a:prstGeom>
        <a:solidFill>
          <a:schemeClr val="bg1"/>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500"/>
            </a:lnSpc>
          </a:pPr>
          <a:r>
            <a:rPr kumimoji="1" lang="ja-JP" altLang="en-US" sz="1200">
              <a:solidFill>
                <a:srgbClr val="FF0000"/>
              </a:solidFill>
              <a:latin typeface="ＭＳ 明朝" panose="02020609040205080304" pitchFamily="17" charset="-128"/>
              <a:ea typeface="ＭＳ 明朝" panose="02020609040205080304" pitchFamily="17" charset="-128"/>
            </a:rPr>
            <a:t>確認欄の「</a:t>
          </a:r>
          <a:r>
            <a:rPr kumimoji="1" lang="en-US" altLang="ja-JP" sz="1200">
              <a:solidFill>
                <a:srgbClr val="FF0000"/>
              </a:solidFill>
              <a:latin typeface="ＭＳ 明朝" panose="02020609040205080304" pitchFamily="17" charset="-128"/>
              <a:ea typeface="ＭＳ 明朝" panose="02020609040205080304" pitchFamily="17" charset="-128"/>
            </a:rPr>
            <a:t>※</a:t>
          </a:r>
          <a:r>
            <a:rPr kumimoji="1" lang="ja-JP" altLang="en-US" sz="1200">
              <a:solidFill>
                <a:srgbClr val="FF0000"/>
              </a:solidFill>
              <a:latin typeface="ＭＳ 明朝" panose="02020609040205080304" pitchFamily="17" charset="-128"/>
              <a:ea typeface="ＭＳ 明朝" panose="02020609040205080304" pitchFamily="17" charset="-128"/>
            </a:rPr>
            <a:t>」の書類については、</a:t>
          </a:r>
          <a:endParaRPr kumimoji="1" lang="en-US" altLang="ja-JP" sz="1200">
            <a:solidFill>
              <a:srgbClr val="FF0000"/>
            </a:solidFill>
            <a:latin typeface="ＭＳ 明朝" panose="02020609040205080304" pitchFamily="17" charset="-128"/>
            <a:ea typeface="ＭＳ 明朝" panose="02020609040205080304" pitchFamily="17" charset="-128"/>
          </a:endParaRPr>
        </a:p>
        <a:p>
          <a:pPr algn="l">
            <a:lnSpc>
              <a:spcPts val="1400"/>
            </a:lnSpc>
          </a:pPr>
          <a:r>
            <a:rPr kumimoji="1" lang="ja-JP" altLang="en-US" sz="1200">
              <a:solidFill>
                <a:srgbClr val="FF0000"/>
              </a:solidFill>
              <a:latin typeface="ＭＳ 明朝" panose="02020609040205080304" pitchFamily="17" charset="-128"/>
              <a:ea typeface="ＭＳ 明朝" panose="02020609040205080304" pitchFamily="17" charset="-128"/>
            </a:rPr>
            <a:t>交付申請時より変更があるもののみ</a:t>
          </a:r>
          <a:endParaRPr kumimoji="1" lang="en-US" altLang="ja-JP" sz="1200">
            <a:solidFill>
              <a:srgbClr val="FF0000"/>
            </a:solidFill>
            <a:latin typeface="ＭＳ 明朝" panose="02020609040205080304" pitchFamily="17" charset="-128"/>
            <a:ea typeface="ＭＳ 明朝" panose="02020609040205080304" pitchFamily="17" charset="-128"/>
          </a:endParaRPr>
        </a:p>
        <a:p>
          <a:pPr algn="l">
            <a:lnSpc>
              <a:spcPts val="1400"/>
            </a:lnSpc>
          </a:pPr>
          <a:r>
            <a:rPr kumimoji="1" lang="ja-JP" altLang="en-US" sz="1200">
              <a:solidFill>
                <a:srgbClr val="FF0000"/>
              </a:solidFill>
              <a:latin typeface="ＭＳ 明朝" panose="02020609040205080304" pitchFamily="17" charset="-128"/>
              <a:ea typeface="ＭＳ 明朝" panose="02020609040205080304" pitchFamily="17" charset="-128"/>
            </a:rPr>
            <a:t>提出してください。</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3</xdr:row>
      <xdr:rowOff>9525</xdr:rowOff>
    </xdr:from>
    <xdr:to>
      <xdr:col>3</xdr:col>
      <xdr:colOff>0</xdr:colOff>
      <xdr:row>3</xdr:row>
      <xdr:rowOff>371475</xdr:rowOff>
    </xdr:to>
    <xdr:sp macro="" textlink="">
      <xdr:nvSpPr>
        <xdr:cNvPr id="2" name="Line 1">
          <a:extLst>
            <a:ext uri="{FF2B5EF4-FFF2-40B4-BE49-F238E27FC236}">
              <a16:creationId xmlns:a16="http://schemas.microsoft.com/office/drawing/2014/main" id="{E018F41E-07D3-43C0-AED8-7B1484E33735}"/>
            </a:ext>
          </a:extLst>
        </xdr:cNvPr>
        <xdr:cNvSpPr>
          <a:spLocks noChangeShapeType="1"/>
        </xdr:cNvSpPr>
      </xdr:nvSpPr>
      <xdr:spPr bwMode="auto">
        <a:xfrm>
          <a:off x="66675" y="866775"/>
          <a:ext cx="3067050" cy="36195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17</xdr:row>
      <xdr:rowOff>0</xdr:rowOff>
    </xdr:from>
    <xdr:to>
      <xdr:col>0</xdr:col>
      <xdr:colOff>0</xdr:colOff>
      <xdr:row>17</xdr:row>
      <xdr:rowOff>0</xdr:rowOff>
    </xdr:to>
    <xdr:cxnSp macro="">
      <xdr:nvCxnSpPr>
        <xdr:cNvPr id="2" name="直線コネクタ 1">
          <a:extLst>
            <a:ext uri="{FF2B5EF4-FFF2-40B4-BE49-F238E27FC236}">
              <a16:creationId xmlns:a16="http://schemas.microsoft.com/office/drawing/2014/main" id="{00000000-0008-0000-0500-000002000000}"/>
            </a:ext>
          </a:extLst>
        </xdr:cNvPr>
        <xdr:cNvCxnSpPr/>
      </xdr:nvCxnSpPr>
      <xdr:spPr>
        <a:xfrm flipH="1" flipV="1">
          <a:off x="0" y="4924425"/>
          <a:ext cx="0" cy="0"/>
        </a:xfrm>
        <a:prstGeom prst="line">
          <a:avLst/>
        </a:prstGeom>
        <a:ln w="38100" cmpd="dbl">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xdr:twoCellAnchor>
    <xdr:from>
      <xdr:col>12</xdr:col>
      <xdr:colOff>176225</xdr:colOff>
      <xdr:row>9</xdr:row>
      <xdr:rowOff>185738</xdr:rowOff>
    </xdr:from>
    <xdr:to>
      <xdr:col>12</xdr:col>
      <xdr:colOff>545699</xdr:colOff>
      <xdr:row>11</xdr:row>
      <xdr:rowOff>40964</xdr:rowOff>
    </xdr:to>
    <xdr:sp macro="" textlink="">
      <xdr:nvSpPr>
        <xdr:cNvPr id="2" name="楕円 1">
          <a:extLst>
            <a:ext uri="{FF2B5EF4-FFF2-40B4-BE49-F238E27FC236}">
              <a16:creationId xmlns:a16="http://schemas.microsoft.com/office/drawing/2014/main" id="{00000000-0008-0000-3200-000002000000}"/>
            </a:ext>
          </a:extLst>
        </xdr:cNvPr>
        <xdr:cNvSpPr/>
      </xdr:nvSpPr>
      <xdr:spPr>
        <a:xfrm>
          <a:off x="6338900" y="4510088"/>
          <a:ext cx="360000" cy="360000"/>
        </a:xfrm>
        <a:prstGeom prst="ellipse">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7</xdr:col>
      <xdr:colOff>31676</xdr:colOff>
      <xdr:row>6</xdr:row>
      <xdr:rowOff>8123</xdr:rowOff>
    </xdr:from>
    <xdr:to>
      <xdr:col>7</xdr:col>
      <xdr:colOff>163286</xdr:colOff>
      <xdr:row>8</xdr:row>
      <xdr:rowOff>313500</xdr:rowOff>
    </xdr:to>
    <xdr:sp macro="" textlink="">
      <xdr:nvSpPr>
        <xdr:cNvPr id="2" name="右中かっこ 1">
          <a:extLst>
            <a:ext uri="{FF2B5EF4-FFF2-40B4-BE49-F238E27FC236}">
              <a16:creationId xmlns:a16="http://schemas.microsoft.com/office/drawing/2014/main" id="{1BD576F6-6177-4B8E-BB74-BB1837644B8A}"/>
            </a:ext>
          </a:extLst>
        </xdr:cNvPr>
        <xdr:cNvSpPr/>
      </xdr:nvSpPr>
      <xdr:spPr>
        <a:xfrm>
          <a:off x="6846133" y="1640980"/>
          <a:ext cx="131610" cy="969406"/>
        </a:xfrm>
        <a:prstGeom prst="rightBrace">
          <a:avLst>
            <a:gd name="adj1" fmla="val 8333"/>
            <a:gd name="adj2" fmla="val 17736"/>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895350</xdr:colOff>
      <xdr:row>1</xdr:row>
      <xdr:rowOff>19050</xdr:rowOff>
    </xdr:to>
    <xdr:sp macro="" textlink="">
      <xdr:nvSpPr>
        <xdr:cNvPr id="2" name="テキスト ボックス 1">
          <a:extLst>
            <a:ext uri="{FF2B5EF4-FFF2-40B4-BE49-F238E27FC236}">
              <a16:creationId xmlns:a16="http://schemas.microsoft.com/office/drawing/2014/main" id="{4516CADE-5B09-4C88-BD24-A060F05017A9}"/>
            </a:ext>
          </a:extLst>
        </xdr:cNvPr>
        <xdr:cNvSpPr txBox="1"/>
      </xdr:nvSpPr>
      <xdr:spPr>
        <a:xfrm>
          <a:off x="0" y="0"/>
          <a:ext cx="1066800" cy="266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複数棟用</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457200</xdr:colOff>
      <xdr:row>1</xdr:row>
      <xdr:rowOff>0</xdr:rowOff>
    </xdr:to>
    <xdr:sp macro="" textlink="">
      <xdr:nvSpPr>
        <xdr:cNvPr id="2" name="テキスト ボックス 1">
          <a:extLst>
            <a:ext uri="{FF2B5EF4-FFF2-40B4-BE49-F238E27FC236}">
              <a16:creationId xmlns:a16="http://schemas.microsoft.com/office/drawing/2014/main" id="{744B766F-3120-4BE2-9BFF-A9BCA0C05DC2}"/>
            </a:ext>
          </a:extLst>
        </xdr:cNvPr>
        <xdr:cNvSpPr txBox="1"/>
      </xdr:nvSpPr>
      <xdr:spPr>
        <a:xfrm>
          <a:off x="0" y="0"/>
          <a:ext cx="1066800" cy="266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複数棟用</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11</xdr:col>
      <xdr:colOff>179442</xdr:colOff>
      <xdr:row>32</xdr:row>
      <xdr:rowOff>42864</xdr:rowOff>
    </xdr:from>
    <xdr:to>
      <xdr:col>12</xdr:col>
      <xdr:colOff>133350</xdr:colOff>
      <xdr:row>32</xdr:row>
      <xdr:rowOff>404814</xdr:rowOff>
    </xdr:to>
    <xdr:sp macro="" textlink="">
      <xdr:nvSpPr>
        <xdr:cNvPr id="2" name="楕円 1">
          <a:extLst>
            <a:ext uri="{FF2B5EF4-FFF2-40B4-BE49-F238E27FC236}">
              <a16:creationId xmlns:a16="http://schemas.microsoft.com/office/drawing/2014/main" id="{00000000-0008-0000-3C00-000002000000}"/>
            </a:ext>
          </a:extLst>
        </xdr:cNvPr>
        <xdr:cNvSpPr/>
      </xdr:nvSpPr>
      <xdr:spPr>
        <a:xfrm>
          <a:off x="6475467" y="7929564"/>
          <a:ext cx="687333" cy="361950"/>
        </a:xfrm>
        <a:prstGeom prst="ellipse">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3</xdr:row>
      <xdr:rowOff>6350</xdr:rowOff>
    </xdr:from>
    <xdr:to>
      <xdr:col>3</xdr:col>
      <xdr:colOff>0</xdr:colOff>
      <xdr:row>3</xdr:row>
      <xdr:rowOff>374650</xdr:rowOff>
    </xdr:to>
    <xdr:sp macro="" textlink="">
      <xdr:nvSpPr>
        <xdr:cNvPr id="2" name="Line 1">
          <a:extLst>
            <a:ext uri="{FF2B5EF4-FFF2-40B4-BE49-F238E27FC236}">
              <a16:creationId xmlns:a16="http://schemas.microsoft.com/office/drawing/2014/main" id="{08001EE4-76A2-4C63-A2D8-18DFB633F4A2}"/>
            </a:ext>
          </a:extLst>
        </xdr:cNvPr>
        <xdr:cNvSpPr>
          <a:spLocks noChangeShapeType="1"/>
        </xdr:cNvSpPr>
      </xdr:nvSpPr>
      <xdr:spPr bwMode="auto">
        <a:xfrm>
          <a:off x="63500" y="869950"/>
          <a:ext cx="2813050" cy="36830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33</xdr:col>
          <xdr:colOff>571500</xdr:colOff>
          <xdr:row>31</xdr:row>
          <xdr:rowOff>15240</xdr:rowOff>
        </xdr:from>
        <xdr:to>
          <xdr:col>34</xdr:col>
          <xdr:colOff>243840</xdr:colOff>
          <xdr:row>32</xdr:row>
          <xdr:rowOff>0</xdr:rowOff>
        </xdr:to>
        <xdr:sp macro="" textlink="">
          <xdr:nvSpPr>
            <xdr:cNvPr id="3076" name="Option Button 4" hidden="1">
              <a:extLst>
                <a:ext uri="{63B3BB69-23CF-44E3-9099-C40C66FF867C}">
                  <a14:compatExt spid="_x0000_s3076"/>
                </a:ext>
                <a:ext uri="{FF2B5EF4-FFF2-40B4-BE49-F238E27FC236}">
                  <a16:creationId xmlns:a16="http://schemas.microsoft.com/office/drawing/2014/main" id="{00000000-0008-0000-09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533400</xdr:colOff>
          <xdr:row>31</xdr:row>
          <xdr:rowOff>0</xdr:rowOff>
        </xdr:from>
        <xdr:to>
          <xdr:col>36</xdr:col>
          <xdr:colOff>205740</xdr:colOff>
          <xdr:row>32</xdr:row>
          <xdr:rowOff>0</xdr:rowOff>
        </xdr:to>
        <xdr:sp macro="" textlink="">
          <xdr:nvSpPr>
            <xdr:cNvPr id="3077" name="Option Button 5" hidden="1">
              <a:extLst>
                <a:ext uri="{63B3BB69-23CF-44E3-9099-C40C66FF867C}">
                  <a14:compatExt spid="_x0000_s3077"/>
                </a:ext>
                <a:ext uri="{FF2B5EF4-FFF2-40B4-BE49-F238E27FC236}">
                  <a16:creationId xmlns:a16="http://schemas.microsoft.com/office/drawing/2014/main" id="{00000000-0008-0000-09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33</xdr:col>
          <xdr:colOff>571500</xdr:colOff>
          <xdr:row>47</xdr:row>
          <xdr:rowOff>15240</xdr:rowOff>
        </xdr:from>
        <xdr:to>
          <xdr:col>34</xdr:col>
          <xdr:colOff>243840</xdr:colOff>
          <xdr:row>48</xdr:row>
          <xdr:rowOff>68580</xdr:rowOff>
        </xdr:to>
        <xdr:sp macro="" textlink="">
          <xdr:nvSpPr>
            <xdr:cNvPr id="59393" name="Option Button 1" hidden="1">
              <a:extLst>
                <a:ext uri="{63B3BB69-23CF-44E3-9099-C40C66FF867C}">
                  <a14:compatExt spid="_x0000_s59393"/>
                </a:ext>
                <a:ext uri="{FF2B5EF4-FFF2-40B4-BE49-F238E27FC236}">
                  <a16:creationId xmlns:a16="http://schemas.microsoft.com/office/drawing/2014/main" id="{00000000-0008-0000-0A00-000001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533400</xdr:colOff>
          <xdr:row>47</xdr:row>
          <xdr:rowOff>0</xdr:rowOff>
        </xdr:from>
        <xdr:to>
          <xdr:col>36</xdr:col>
          <xdr:colOff>205740</xdr:colOff>
          <xdr:row>48</xdr:row>
          <xdr:rowOff>60960</xdr:rowOff>
        </xdr:to>
        <xdr:sp macro="" textlink="">
          <xdr:nvSpPr>
            <xdr:cNvPr id="59394" name="Option Button 2" hidden="1">
              <a:extLst>
                <a:ext uri="{63B3BB69-23CF-44E3-9099-C40C66FF867C}">
                  <a14:compatExt spid="_x0000_s59394"/>
                </a:ext>
                <a:ext uri="{FF2B5EF4-FFF2-40B4-BE49-F238E27FC236}">
                  <a16:creationId xmlns:a16="http://schemas.microsoft.com/office/drawing/2014/main" id="{00000000-0008-0000-0A00-000002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xdr:col>
      <xdr:colOff>50311</xdr:colOff>
      <xdr:row>9</xdr:row>
      <xdr:rowOff>48114</xdr:rowOff>
    </xdr:from>
    <xdr:to>
      <xdr:col>1</xdr:col>
      <xdr:colOff>800100</xdr:colOff>
      <xdr:row>9</xdr:row>
      <xdr:rowOff>486752</xdr:rowOff>
    </xdr:to>
    <xdr:sp macro="" textlink="">
      <xdr:nvSpPr>
        <xdr:cNvPr id="3" name="大かっこ 2">
          <a:extLst>
            <a:ext uri="{FF2B5EF4-FFF2-40B4-BE49-F238E27FC236}">
              <a16:creationId xmlns:a16="http://schemas.microsoft.com/office/drawing/2014/main" id="{2FDA880D-9A58-5472-8DD1-20DC80C03B06}"/>
            </a:ext>
          </a:extLst>
        </xdr:cNvPr>
        <xdr:cNvSpPr/>
      </xdr:nvSpPr>
      <xdr:spPr>
        <a:xfrm>
          <a:off x="898036" y="2591289"/>
          <a:ext cx="749789" cy="438638"/>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30</xdr:col>
      <xdr:colOff>134469</xdr:colOff>
      <xdr:row>45</xdr:row>
      <xdr:rowOff>24093</xdr:rowOff>
    </xdr:from>
    <xdr:to>
      <xdr:col>31</xdr:col>
      <xdr:colOff>156880</xdr:colOff>
      <xdr:row>53</xdr:row>
      <xdr:rowOff>1</xdr:rowOff>
    </xdr:to>
    <xdr:sp macro="" textlink="">
      <xdr:nvSpPr>
        <xdr:cNvPr id="2" name="右中かっこ 1">
          <a:extLst>
            <a:ext uri="{FF2B5EF4-FFF2-40B4-BE49-F238E27FC236}">
              <a16:creationId xmlns:a16="http://schemas.microsoft.com/office/drawing/2014/main" id="{00000000-0008-0000-0D00-000002000000}"/>
            </a:ext>
          </a:extLst>
        </xdr:cNvPr>
        <xdr:cNvSpPr/>
      </xdr:nvSpPr>
      <xdr:spPr>
        <a:xfrm>
          <a:off x="7283822" y="8596593"/>
          <a:ext cx="224117" cy="1118908"/>
        </a:xfrm>
        <a:prstGeom prst="rightBrace">
          <a:avLst/>
        </a:prstGeom>
        <a:ln w="19050">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23</xdr:col>
      <xdr:colOff>133496</xdr:colOff>
      <xdr:row>17</xdr:row>
      <xdr:rowOff>76200</xdr:rowOff>
    </xdr:from>
    <xdr:to>
      <xdr:col>24</xdr:col>
      <xdr:colOff>238271</xdr:colOff>
      <xdr:row>19</xdr:row>
      <xdr:rowOff>57150</xdr:rowOff>
    </xdr:to>
    <xdr:sp macro="" textlink="">
      <xdr:nvSpPr>
        <xdr:cNvPr id="2" name="楕円 1">
          <a:extLst>
            <a:ext uri="{FF2B5EF4-FFF2-40B4-BE49-F238E27FC236}">
              <a16:creationId xmlns:a16="http://schemas.microsoft.com/office/drawing/2014/main" id="{00000000-0008-0000-0E00-000002000000}"/>
            </a:ext>
          </a:extLst>
        </xdr:cNvPr>
        <xdr:cNvSpPr/>
      </xdr:nvSpPr>
      <xdr:spPr>
        <a:xfrm>
          <a:off x="6581921" y="4191000"/>
          <a:ext cx="733425" cy="361950"/>
        </a:xfrm>
        <a:prstGeom prst="ellipse">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33</xdr:col>
      <xdr:colOff>238124</xdr:colOff>
      <xdr:row>30</xdr:row>
      <xdr:rowOff>352425</xdr:rowOff>
    </xdr:from>
    <xdr:ext cx="3914776" cy="923925"/>
    <xdr:sp macro="" textlink="">
      <xdr:nvSpPr>
        <xdr:cNvPr id="2" name="テキスト ボックス 1">
          <a:extLst>
            <a:ext uri="{FF2B5EF4-FFF2-40B4-BE49-F238E27FC236}">
              <a16:creationId xmlns:a16="http://schemas.microsoft.com/office/drawing/2014/main" id="{BDC1D04A-407C-DA40-54D8-C006C66C2BFB}"/>
            </a:ext>
          </a:extLst>
        </xdr:cNvPr>
        <xdr:cNvSpPr txBox="1"/>
      </xdr:nvSpPr>
      <xdr:spPr>
        <a:xfrm>
          <a:off x="7762874" y="8772525"/>
          <a:ext cx="3914776" cy="923925"/>
        </a:xfrm>
        <a:prstGeom prst="rect">
          <a:avLst/>
        </a:prstGeom>
        <a:solidFill>
          <a:srgbClr val="FFFFCC"/>
        </a:solidFill>
        <a:ln w="12700">
          <a:solidFill>
            <a:srgbClr val="FF9999"/>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検査済証は工事種別が“新築”であるもの。“増築”の場合は、既存不適格部分に係る制限の緩和を受けていないか確認し、</a:t>
          </a:r>
          <a:r>
            <a:rPr kumimoji="1" lang="ja-JP" altLang="en-US" sz="1100" b="1"/>
            <a:t>申請建物が耐震性を有する</a:t>
          </a:r>
          <a:r>
            <a:rPr kumimoji="1" lang="ja-JP" altLang="en-US" sz="1100" b="0"/>
            <a:t>ことを証明する書類を提出</a:t>
          </a:r>
        </a:p>
      </xdr:txBody>
    </xdr:sp>
    <xdr:clientData/>
  </xdr:one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12469;&#12473;&#12486;/01&#30465;&#65315;&#65327;2&#20808;&#23566;&#22411;/&#24314;&#31689;&#29289;/&#20132;&#20184;&#30003;&#35531;&#31561;&#12510;&#12491;&#12517;&#12450;&#12523;&#12539;&#30003;&#35531;&#27096;&#24335;/R&#65303;&#24180;&#24230;/R7&#24180;&#24230;&#65288;&#31532;1&#29256;&#65289;/02&#30003;&#35531;&#27096;&#24335;/R7&#24314;&#31689;&#27096;&#24335;.xlsx" TargetMode="External"/><Relationship Id="rId2" Type="http://schemas.openxmlformats.org/officeDocument/2006/relationships/externalLinkPath" Target="file:///\\192.168.201.11\kkj\&#12469;&#12473;&#12486;\01&#30465;&#65315;&#65327;2&#20808;&#23566;&#22411;\&#24314;&#31689;&#29289;\&#20132;&#20184;&#30003;&#35531;&#31561;&#12510;&#12491;&#12517;&#12450;&#12523;&#12539;&#30003;&#35531;&#27096;&#24335;\R&#65303;&#24180;&#24230;\R7&#24180;&#24230;&#65288;&#31532;1&#29256;&#65289;\02&#30003;&#35531;&#27096;&#24335;\R7&#24314;&#31689;&#27096;&#24335;.xlsx" TargetMode="External"/><Relationship Id="rId1" Type="http://schemas.openxmlformats.org/officeDocument/2006/relationships/externalLinkPath" Target="/&#12469;&#12473;&#12486;/01&#30465;&#65315;&#65327;2&#20808;&#23566;&#22411;/&#24314;&#31689;&#29289;/&#20132;&#20184;&#30003;&#35531;&#31561;&#12510;&#12491;&#12517;&#12450;&#12523;&#12539;&#30003;&#35531;&#27096;&#24335;/R&#65303;&#24180;&#24230;/R7&#24180;&#24230;&#65288;&#31532;1&#29256;&#65289;/02&#30003;&#35531;&#27096;&#24335;/R7&#24314;&#31689;&#27096;&#24335;.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R6&#24180;&#24230;/&#27096;&#24335;&#12539;&#35352;&#20837;&#20363;/&#27096;&#24335;/&#30465;CO2&#27096;&#24335;k-r6.xlsx" TargetMode="External"/><Relationship Id="rId2" Type="http://schemas.openxmlformats.org/officeDocument/2006/relationships/externalLinkPath" Target="file:///\\192.168.201.11\kkj\&#25913;&#20462;\00_&#30465;&#12456;&#12493;&#21270;&#25512;&#36914;&#20107;&#26989;\&#20132;&#20184;&#30003;&#35531;&#31561;&#12510;&#12491;&#12517;&#12450;&#12523;&#12539;&#30003;&#35531;&#27096;&#24335;\R6&#24180;&#24230;\&#27096;&#24335;&#12539;&#35352;&#20837;&#20363;\&#27096;&#24335;\&#30465;CO2&#27096;&#24335;k-r6.xlsx" TargetMode="External"/><Relationship Id="rId1" Type="http://schemas.openxmlformats.org/officeDocument/2006/relationships/externalLinkPath" Target="/&#25913;&#20462;/00_&#30465;&#12456;&#12493;&#21270;&#25512;&#36914;&#20107;&#26989;/&#20132;&#20184;&#30003;&#35531;&#31561;&#12510;&#12491;&#12517;&#12450;&#12523;&#12539;&#30003;&#35531;&#27096;&#24335;/R6&#24180;&#24230;/&#27096;&#24335;&#12539;&#35352;&#20837;&#20363;/&#27096;&#24335;/&#30465;CO2&#27096;&#24335;k-r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2\&#20849;&#26377;\&#26989;&#21209;2&#37096;\H26&#38263;&#26399;&#20778;&#33391;&#21270;&#12522;&#12501;&#12457;&#12540;&#12512;&#25512;&#36914;&#20107;&#26989;\&#35215;&#31243;&#12539;&#12510;&#12491;&#12517;&#12450;&#12523;&#12539;&#27096;&#24335;\&#27096;&#24335;\&#36861;&#21152;&#20844;&#21215;&#27096;&#24335;\&#36861;&#21152;&#20844;&#21215;&#27096;&#24335;141211.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192.168.201.11\kkj\&#25913;&#20462;\00_&#30465;&#12456;&#12493;&#21270;&#25512;&#36914;&#20107;&#26989;\&#20132;&#20184;&#30003;&#35531;&#31561;&#12510;&#12491;&#12517;&#12450;&#12523;&#12539;&#30003;&#35531;&#27096;&#24335;\R8&#24180;&#24230;\&#27096;&#24335;&#12539;&#35352;&#20837;&#20363;\&#27096;&#24335;\kiyosiki_R08&#65288;LCCO2&#35413;&#20385;&#23455;&#26045;&#22411;&#65289;.xlsx" TargetMode="External"/><Relationship Id="rId1" Type="http://schemas.openxmlformats.org/officeDocument/2006/relationships/externalLinkPath" Target="kiyosiki_R08&#65288;LCCO2&#35413;&#20385;&#23455;&#26045;&#2241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別記様式第1"/>
      <sheetName val="交付別紙1 "/>
      <sheetName val="交付別紙2"/>
      <sheetName val="交付別紙3"/>
      <sheetName val="交付別紙4"/>
      <sheetName val="交付別紙5"/>
      <sheetName val="交付別添1"/>
      <sheetName val="交付別添2"/>
      <sheetName val="交付別添3"/>
      <sheetName val="交付別添４-１"/>
      <sheetName val="交付別添４-２"/>
      <sheetName val="交付別添5"/>
      <sheetName val="交付別添６"/>
      <sheetName val="別記様式第4"/>
      <sheetName val="別記様式第10"/>
      <sheetName val="実績別紙1 "/>
      <sheetName val="実績別紙2 "/>
      <sheetName val="実績別紙3"/>
      <sheetName val="実績別紙3A・B"/>
      <sheetName val="実績別紙4 "/>
      <sheetName val="実績別紙5 "/>
      <sheetName val="実績別紙６"/>
      <sheetName val="実績別添1-1"/>
      <sheetName val="実績別添1-2"/>
      <sheetName val="別記様式第12 "/>
      <sheetName val="共同事業実施規約書"/>
      <sheetName val="補助対象事業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ow r="8">
          <cell r="R8" t="str">
            <v>□</v>
          </cell>
        </row>
        <row r="11">
          <cell r="R11" t="str">
            <v>□</v>
          </cell>
        </row>
        <row r="12">
          <cell r="R12" t="str">
            <v>■</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別記様式第1"/>
      <sheetName val="交付別紙1 "/>
      <sheetName val="交-別紙1"/>
      <sheetName val="交付別紙2"/>
      <sheetName val="交付別紙3"/>
      <sheetName val="交付別紙4"/>
      <sheetName val="交付別紙5"/>
      <sheetName val="交付別添1"/>
      <sheetName val="交付別添2"/>
      <sheetName val="交付別添3"/>
      <sheetName val="交付別添４-１"/>
      <sheetName val="交付別添４-２"/>
      <sheetName val="交付別添5"/>
      <sheetName val="交付別添６"/>
      <sheetName val="別記様式第4"/>
      <sheetName val="別記様式第10"/>
      <sheetName val="実績別紙1 "/>
      <sheetName val="実績別紙2 "/>
      <sheetName val="実績別紙3"/>
      <sheetName val="実績別紙3A・B"/>
      <sheetName val="実績別紙4 "/>
      <sheetName val="実績別紙5 "/>
      <sheetName val="実績別紙６"/>
      <sheetName val="実績別添1-1"/>
      <sheetName val="実績別添1-2"/>
      <sheetName val="別記様式第12 "/>
      <sheetName val="共同事業実施規約書"/>
      <sheetName val="補助対象事業費"/>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8">
          <cell r="R8" t="str">
            <v>□</v>
          </cell>
        </row>
        <row r="11">
          <cell r="R11" t="str">
            <v>□</v>
          </cell>
        </row>
        <row r="12">
          <cell r="R12" t="str">
            <v>■</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①（交付申請）"/>
      <sheetName val="②（変更申請書）"/>
      <sheetName val="1（事業経費の配分）"/>
      <sheetName val="2（進捗管理）"/>
      <sheetName val="3（申請一覧）※"/>
      <sheetName val="4（申請額内容）"/>
      <sheetName val="5（附帯事務費）"/>
      <sheetName val="6（交付建物別概要1）"/>
      <sheetName val="6（交付建物別概要2）"/>
      <sheetName val="7（適合確認1）"/>
      <sheetName val="7（適合確認2）"/>
      <sheetName val="8（対象事業費内訳書）"/>
      <sheetName val="9（確認書）"/>
      <sheetName val="③（実績報告）"/>
      <sheetName val="10（精算調書）"/>
      <sheetName val="11（進捗管理）（実績）※"/>
      <sheetName val="12（報告一覧）"/>
      <sheetName val="13（申請額内訳）"/>
      <sheetName val="14（附帯事務費）"/>
      <sheetName val="15（報告建物別概要1）※"/>
      <sheetName val="15（報告建物別概要2）"/>
      <sheetName val="16（適合確認1）"/>
      <sheetName val="16（適合確認2）"/>
      <sheetName val="16（工事内容確認）"/>
      <sheetName val="17（物件写真（着工確認））"/>
      <sheetName val="18（物件写真（施工写真））"/>
      <sheetName val="⑤（中間報告）"/>
      <sheetName val="19（精算調書）"/>
      <sheetName val="20（進捗管理）（中間）※"/>
      <sheetName val="④（請求書）"/>
      <sheetName val="○実績延長申請"/>
      <sheetName val="○譲渡承認申請"/>
      <sheetName val="事業者種別"/>
    </sheetNames>
    <sheetDataSet>
      <sheetData sheetId="0"/>
      <sheetData sheetId="1"/>
      <sheetData sheetId="2"/>
      <sheetData sheetId="3"/>
      <sheetData sheetId="4"/>
      <sheetData sheetId="5"/>
      <sheetData sheetId="6"/>
      <sheetData sheetId="7"/>
      <sheetData sheetId="8"/>
      <sheetData sheetId="9"/>
      <sheetData sheetId="10">
        <row r="809">
          <cell r="C809" t="str">
            <v>□</v>
          </cell>
          <cell r="D809" t="str">
            <v>■</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10.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11.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6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7C80"/>
  </sheetPr>
  <dimension ref="A2:U33"/>
  <sheetViews>
    <sheetView showGridLines="0" tabSelected="1" view="pageBreakPreview" zoomScaleNormal="100" zoomScaleSheetLayoutView="100" workbookViewId="0"/>
  </sheetViews>
  <sheetFormatPr defaultColWidth="5.5546875" defaultRowHeight="13.2"/>
  <cols>
    <col min="1" max="16384" width="5.5546875" style="13"/>
  </cols>
  <sheetData>
    <row r="2" spans="1:17" ht="21">
      <c r="A2" s="1906" t="s">
        <v>1784</v>
      </c>
      <c r="B2" s="1906"/>
      <c r="C2" s="1906"/>
      <c r="D2" s="1906"/>
      <c r="E2" s="1906"/>
      <c r="F2" s="1906"/>
      <c r="G2" s="1906"/>
      <c r="H2" s="1906"/>
      <c r="I2" s="1906"/>
      <c r="J2" s="1906"/>
      <c r="K2" s="1906"/>
      <c r="L2" s="1906"/>
      <c r="M2" s="1906"/>
      <c r="N2" s="1906"/>
      <c r="O2" s="1906"/>
      <c r="P2" s="1906"/>
      <c r="Q2" s="1906"/>
    </row>
    <row r="3" spans="1:17" ht="21">
      <c r="A3" s="1906" t="s">
        <v>92</v>
      </c>
      <c r="B3" s="1906"/>
      <c r="C3" s="1906"/>
      <c r="D3" s="1906"/>
      <c r="E3" s="1906"/>
      <c r="F3" s="1906"/>
      <c r="G3" s="1906"/>
      <c r="H3" s="1906"/>
      <c r="I3" s="1906"/>
      <c r="J3" s="1906"/>
      <c r="K3" s="1906"/>
      <c r="L3" s="1906"/>
      <c r="M3" s="1906"/>
      <c r="N3" s="1906"/>
      <c r="O3" s="1906"/>
      <c r="P3" s="1906"/>
      <c r="Q3" s="1906"/>
    </row>
    <row r="6" spans="1:17">
      <c r="A6" s="13" t="s">
        <v>105</v>
      </c>
    </row>
    <row r="8" spans="1:17">
      <c r="A8" s="1693" t="s">
        <v>93</v>
      </c>
    </row>
    <row r="9" spans="1:17">
      <c r="A9" s="1693" t="s">
        <v>1138</v>
      </c>
    </row>
    <row r="10" spans="1:17">
      <c r="A10" s="1693" t="s">
        <v>938</v>
      </c>
    </row>
    <row r="12" spans="1:17" ht="30" customHeight="1">
      <c r="A12" s="1902" t="s">
        <v>94</v>
      </c>
      <c r="B12" s="1902"/>
      <c r="C12" s="1902"/>
      <c r="D12" s="906">
        <v>25</v>
      </c>
      <c r="E12" s="14" t="s">
        <v>1762</v>
      </c>
      <c r="F12" s="906" t="s">
        <v>106</v>
      </c>
      <c r="G12" s="1905"/>
      <c r="H12" s="1905"/>
      <c r="I12" s="1907"/>
      <c r="J12" s="1907"/>
      <c r="K12" s="1907"/>
      <c r="L12" s="1907"/>
      <c r="M12" s="1907"/>
      <c r="N12" s="1907"/>
      <c r="O12" s="1907"/>
      <c r="P12" s="1907"/>
      <c r="Q12" s="1907"/>
    </row>
    <row r="13" spans="1:17" ht="30" customHeight="1">
      <c r="A13" s="1902" t="s">
        <v>95</v>
      </c>
      <c r="B13" s="1902"/>
      <c r="C13" s="1902"/>
      <c r="D13" s="1883"/>
      <c r="E13" s="1883"/>
      <c r="F13" s="1883"/>
      <c r="G13" s="1883"/>
      <c r="H13" s="1883"/>
      <c r="I13" s="1883"/>
      <c r="J13" s="1883"/>
      <c r="K13" s="1883"/>
      <c r="L13" s="1883"/>
      <c r="M13" s="1883"/>
      <c r="N13" s="1883"/>
      <c r="O13" s="1883"/>
      <c r="P13" s="1883"/>
      <c r="Q13" s="1883"/>
    </row>
    <row r="15" spans="1:17" ht="30" customHeight="1">
      <c r="A15" s="1903" t="s">
        <v>96</v>
      </c>
      <c r="B15" s="1903"/>
      <c r="C15" s="1903"/>
      <c r="D15" s="1902" t="s">
        <v>107</v>
      </c>
      <c r="E15" s="1902"/>
      <c r="F15" s="1902"/>
      <c r="G15" s="1909" t="s">
        <v>1434</v>
      </c>
      <c r="H15" s="1909"/>
      <c r="I15" s="1907"/>
      <c r="J15" s="1907"/>
      <c r="K15" s="1907"/>
      <c r="L15" s="1907"/>
      <c r="M15" s="1907"/>
      <c r="N15" s="1907"/>
      <c r="O15" s="1907"/>
      <c r="P15" s="1907"/>
      <c r="Q15" s="1907"/>
    </row>
    <row r="16" spans="1:17" ht="15" customHeight="1">
      <c r="A16" s="1903"/>
      <c r="B16" s="1903"/>
      <c r="C16" s="1903"/>
      <c r="D16" s="1890" t="s">
        <v>97</v>
      </c>
      <c r="E16" s="1891"/>
      <c r="F16" s="1892"/>
      <c r="G16" s="907" t="s">
        <v>104</v>
      </c>
      <c r="H16" s="1896"/>
      <c r="I16" s="1897"/>
      <c r="J16" s="1897"/>
      <c r="K16" s="1897"/>
      <c r="L16" s="1897"/>
      <c r="M16" s="1897"/>
      <c r="N16" s="1897"/>
      <c r="O16" s="1897"/>
      <c r="P16" s="1897"/>
      <c r="Q16" s="1898"/>
    </row>
    <row r="17" spans="1:21" ht="30" customHeight="1">
      <c r="A17" s="1903"/>
      <c r="B17" s="1903"/>
      <c r="C17" s="1903"/>
      <c r="D17" s="1893"/>
      <c r="E17" s="1894"/>
      <c r="F17" s="1895"/>
      <c r="G17" s="1883"/>
      <c r="H17" s="1883"/>
      <c r="I17" s="1883"/>
      <c r="J17" s="1883"/>
      <c r="K17" s="1883"/>
      <c r="L17" s="1883"/>
      <c r="M17" s="1883"/>
      <c r="N17" s="1883"/>
      <c r="O17" s="1883"/>
      <c r="P17" s="1883"/>
      <c r="Q17" s="1883"/>
    </row>
    <row r="18" spans="1:21" ht="30" customHeight="1">
      <c r="A18" s="1903"/>
      <c r="B18" s="1903"/>
      <c r="C18" s="1903"/>
      <c r="D18" s="1899" t="s">
        <v>98</v>
      </c>
      <c r="E18" s="1900"/>
      <c r="F18" s="1901"/>
      <c r="G18" s="1884"/>
      <c r="H18" s="1885"/>
      <c r="I18" s="1885"/>
      <c r="J18" s="1885"/>
      <c r="K18" s="1885"/>
      <c r="L18" s="1885"/>
      <c r="M18" s="1899" t="s">
        <v>979</v>
      </c>
      <c r="N18" s="1901"/>
      <c r="O18" s="1885"/>
      <c r="P18" s="1885"/>
      <c r="Q18" s="1886"/>
    </row>
    <row r="19" spans="1:21" ht="15" customHeight="1">
      <c r="A19" s="1903"/>
      <c r="B19" s="1903"/>
      <c r="C19" s="1903"/>
      <c r="D19" s="1890" t="s">
        <v>99</v>
      </c>
      <c r="E19" s="1891"/>
      <c r="F19" s="1892"/>
      <c r="G19" s="907" t="s">
        <v>104</v>
      </c>
      <c r="H19" s="1896"/>
      <c r="I19" s="1897"/>
      <c r="J19" s="1897"/>
      <c r="K19" s="1897"/>
      <c r="L19" s="1897"/>
      <c r="M19" s="1897"/>
      <c r="N19" s="1897"/>
      <c r="O19" s="1897"/>
      <c r="P19" s="1897"/>
      <c r="Q19" s="1898"/>
    </row>
    <row r="20" spans="1:21" ht="30" customHeight="1">
      <c r="A20" s="1903"/>
      <c r="B20" s="1903"/>
      <c r="C20" s="1903"/>
      <c r="D20" s="1893"/>
      <c r="E20" s="1894"/>
      <c r="F20" s="1895"/>
      <c r="G20" s="1883"/>
      <c r="H20" s="1883"/>
      <c r="I20" s="1883"/>
      <c r="J20" s="1883"/>
      <c r="K20" s="1883"/>
      <c r="L20" s="1883"/>
      <c r="M20" s="1883"/>
      <c r="N20" s="1883"/>
      <c r="O20" s="1883"/>
      <c r="P20" s="1883"/>
      <c r="Q20" s="1883"/>
    </row>
    <row r="21" spans="1:21" ht="30" customHeight="1">
      <c r="A21" s="1903"/>
      <c r="B21" s="1903"/>
      <c r="C21" s="1903"/>
      <c r="D21" s="1902" t="s">
        <v>100</v>
      </c>
      <c r="E21" s="1902"/>
      <c r="F21" s="1902"/>
      <c r="G21" s="906" t="s">
        <v>103</v>
      </c>
      <c r="H21" s="1887"/>
      <c r="I21" s="1888"/>
      <c r="J21" s="1889"/>
      <c r="K21" s="1904"/>
      <c r="L21" s="1904"/>
      <c r="M21" s="1904"/>
      <c r="N21" s="1904"/>
      <c r="O21" s="1904"/>
      <c r="P21" s="1904"/>
      <c r="Q21" s="1904"/>
    </row>
    <row r="22" spans="1:21" ht="30" customHeight="1">
      <c r="A22" s="1903"/>
      <c r="B22" s="1903"/>
      <c r="C22" s="1903"/>
      <c r="D22" s="1902" t="s">
        <v>101</v>
      </c>
      <c r="E22" s="1902"/>
      <c r="F22" s="1902"/>
      <c r="G22" s="1908"/>
      <c r="H22" s="1883"/>
      <c r="I22" s="1883"/>
      <c r="J22" s="1883"/>
      <c r="K22" s="1883"/>
      <c r="L22" s="1883"/>
      <c r="M22" s="1883"/>
      <c r="N22" s="1883"/>
      <c r="O22" s="1883"/>
      <c r="P22" s="1883"/>
      <c r="Q22" s="1883"/>
      <c r="S22" s="1910"/>
      <c r="T22" s="1910"/>
      <c r="U22" s="1910"/>
    </row>
    <row r="23" spans="1:21" ht="30" customHeight="1">
      <c r="A23" s="1903"/>
      <c r="B23" s="1903"/>
      <c r="C23" s="1903"/>
      <c r="D23" s="1902" t="s">
        <v>102</v>
      </c>
      <c r="E23" s="1902"/>
      <c r="F23" s="1902"/>
      <c r="G23" s="1905"/>
      <c r="H23" s="1905"/>
      <c r="I23" s="1905"/>
      <c r="J23" s="1905"/>
      <c r="K23" s="1904"/>
      <c r="L23" s="1904"/>
      <c r="M23" s="1904"/>
      <c r="N23" s="1904"/>
      <c r="O23" s="1904"/>
      <c r="P23" s="1904"/>
      <c r="Q23" s="1904"/>
    </row>
    <row r="25" spans="1:21" ht="30" customHeight="1">
      <c r="A25" s="1903" t="s">
        <v>952</v>
      </c>
      <c r="B25" s="1902"/>
      <c r="C25" s="1902"/>
      <c r="D25" s="1899" t="s">
        <v>107</v>
      </c>
      <c r="E25" s="1900"/>
      <c r="F25" s="1901"/>
      <c r="G25" s="1914"/>
      <c r="H25" s="1915"/>
      <c r="I25" s="1916"/>
      <c r="J25" s="1917"/>
      <c r="K25" s="1917"/>
      <c r="L25" s="1917"/>
      <c r="M25" s="1917"/>
      <c r="N25" s="1917"/>
      <c r="O25" s="1917"/>
      <c r="P25" s="1917"/>
      <c r="Q25" s="1918"/>
    </row>
    <row r="26" spans="1:21" ht="15" customHeight="1">
      <c r="A26" s="1902"/>
      <c r="B26" s="1902"/>
      <c r="C26" s="1902"/>
      <c r="D26" s="1890" t="s">
        <v>97</v>
      </c>
      <c r="E26" s="1891"/>
      <c r="F26" s="1892"/>
      <c r="G26" s="907" t="s">
        <v>104</v>
      </c>
      <c r="H26" s="1896"/>
      <c r="I26" s="1897"/>
      <c r="J26" s="1897"/>
      <c r="K26" s="1897"/>
      <c r="L26" s="1897"/>
      <c r="M26" s="1897"/>
      <c r="N26" s="1897"/>
      <c r="O26" s="1897"/>
      <c r="P26" s="1897"/>
      <c r="Q26" s="1898"/>
    </row>
    <row r="27" spans="1:21" ht="30" customHeight="1">
      <c r="A27" s="1902"/>
      <c r="B27" s="1902"/>
      <c r="C27" s="1902"/>
      <c r="D27" s="1893"/>
      <c r="E27" s="1894"/>
      <c r="F27" s="1895"/>
      <c r="G27" s="1884"/>
      <c r="H27" s="1885"/>
      <c r="I27" s="1885"/>
      <c r="J27" s="1885"/>
      <c r="K27" s="1885"/>
      <c r="L27" s="1885"/>
      <c r="M27" s="1885"/>
      <c r="N27" s="1885"/>
      <c r="O27" s="1885"/>
      <c r="P27" s="1885"/>
      <c r="Q27" s="1886"/>
    </row>
    <row r="28" spans="1:21" ht="30" customHeight="1">
      <c r="A28" s="1902"/>
      <c r="B28" s="1902"/>
      <c r="C28" s="1902"/>
      <c r="D28" s="908" t="s">
        <v>98</v>
      </c>
      <c r="E28" s="909"/>
      <c r="F28" s="910"/>
      <c r="G28" s="1884"/>
      <c r="H28" s="1885"/>
      <c r="I28" s="1885"/>
      <c r="J28" s="1885"/>
      <c r="K28" s="1885"/>
      <c r="L28" s="1886"/>
      <c r="M28" s="1899" t="s">
        <v>979</v>
      </c>
      <c r="N28" s="1901"/>
      <c r="O28" s="1885"/>
      <c r="P28" s="1885"/>
      <c r="Q28" s="1886"/>
    </row>
    <row r="29" spans="1:21" ht="15" customHeight="1">
      <c r="A29" s="1902"/>
      <c r="B29" s="1902"/>
      <c r="C29" s="1902"/>
      <c r="D29" s="1890" t="s">
        <v>99</v>
      </c>
      <c r="E29" s="1891"/>
      <c r="F29" s="1892"/>
      <c r="G29" s="907" t="s">
        <v>104</v>
      </c>
      <c r="H29" s="1896"/>
      <c r="I29" s="1897"/>
      <c r="J29" s="1897"/>
      <c r="K29" s="1897"/>
      <c r="L29" s="1897"/>
      <c r="M29" s="1897"/>
      <c r="N29" s="1897"/>
      <c r="O29" s="1897"/>
      <c r="P29" s="1897"/>
      <c r="Q29" s="1898"/>
    </row>
    <row r="30" spans="1:21" ht="30" customHeight="1">
      <c r="A30" s="1902"/>
      <c r="B30" s="1902"/>
      <c r="C30" s="1902"/>
      <c r="D30" s="1893"/>
      <c r="E30" s="1894"/>
      <c r="F30" s="1895"/>
      <c r="G30" s="1884"/>
      <c r="H30" s="1885"/>
      <c r="I30" s="1885"/>
      <c r="J30" s="1885"/>
      <c r="K30" s="1885"/>
      <c r="L30" s="1885"/>
      <c r="M30" s="1885"/>
      <c r="N30" s="1885"/>
      <c r="O30" s="1885"/>
      <c r="P30" s="1885"/>
      <c r="Q30" s="1886"/>
    </row>
    <row r="31" spans="1:21" ht="30" customHeight="1">
      <c r="A31" s="1902"/>
      <c r="B31" s="1902"/>
      <c r="C31" s="1902"/>
      <c r="D31" s="1899" t="s">
        <v>100</v>
      </c>
      <c r="E31" s="1900"/>
      <c r="F31" s="1901"/>
      <c r="G31" s="906" t="s">
        <v>103</v>
      </c>
      <c r="H31" s="1887"/>
      <c r="I31" s="1888"/>
      <c r="J31" s="1889"/>
      <c r="K31" s="1911"/>
      <c r="L31" s="1912"/>
      <c r="M31" s="1912"/>
      <c r="N31" s="1912"/>
      <c r="O31" s="1912"/>
      <c r="P31" s="1912"/>
      <c r="Q31" s="1913"/>
    </row>
    <row r="32" spans="1:21" ht="30" customHeight="1">
      <c r="A32" s="1902"/>
      <c r="B32" s="1902"/>
      <c r="C32" s="1902"/>
      <c r="D32" s="1899" t="s">
        <v>101</v>
      </c>
      <c r="E32" s="1900"/>
      <c r="F32" s="1901"/>
      <c r="G32" s="1884"/>
      <c r="H32" s="1885"/>
      <c r="I32" s="1885"/>
      <c r="J32" s="1885"/>
      <c r="K32" s="1885"/>
      <c r="L32" s="1885"/>
      <c r="M32" s="1885"/>
      <c r="N32" s="1885"/>
      <c r="O32" s="1885"/>
      <c r="P32" s="1885"/>
      <c r="Q32" s="1886"/>
    </row>
    <row r="33" spans="1:17" ht="30" customHeight="1">
      <c r="A33" s="1902"/>
      <c r="B33" s="1902"/>
      <c r="C33" s="1902"/>
      <c r="D33" s="1899" t="s">
        <v>102</v>
      </c>
      <c r="E33" s="1900"/>
      <c r="F33" s="1901"/>
      <c r="G33" s="1887"/>
      <c r="H33" s="1888"/>
      <c r="I33" s="1888"/>
      <c r="J33" s="1889"/>
      <c r="K33" s="1911"/>
      <c r="L33" s="1912"/>
      <c r="M33" s="1912"/>
      <c r="N33" s="1912"/>
      <c r="O33" s="1912"/>
      <c r="P33" s="1912"/>
      <c r="Q33" s="1913"/>
    </row>
  </sheetData>
  <dataConsolidate/>
  <mergeCells count="51">
    <mergeCell ref="S22:U22"/>
    <mergeCell ref="D33:F33"/>
    <mergeCell ref="G33:J33"/>
    <mergeCell ref="K33:Q33"/>
    <mergeCell ref="D25:F25"/>
    <mergeCell ref="G25:H25"/>
    <mergeCell ref="I25:Q25"/>
    <mergeCell ref="K31:Q31"/>
    <mergeCell ref="G30:Q30"/>
    <mergeCell ref="D32:F32"/>
    <mergeCell ref="D31:F31"/>
    <mergeCell ref="M28:N28"/>
    <mergeCell ref="O28:Q28"/>
    <mergeCell ref="D29:F30"/>
    <mergeCell ref="H29:Q29"/>
    <mergeCell ref="G27:Q27"/>
    <mergeCell ref="A2:Q2"/>
    <mergeCell ref="A3:Q3"/>
    <mergeCell ref="H16:Q16"/>
    <mergeCell ref="G28:L28"/>
    <mergeCell ref="A13:C13"/>
    <mergeCell ref="D13:Q13"/>
    <mergeCell ref="A12:C12"/>
    <mergeCell ref="I12:Q12"/>
    <mergeCell ref="G12:H12"/>
    <mergeCell ref="I15:Q15"/>
    <mergeCell ref="G22:Q22"/>
    <mergeCell ref="D15:F15"/>
    <mergeCell ref="D16:F17"/>
    <mergeCell ref="G15:H15"/>
    <mergeCell ref="O18:Q18"/>
    <mergeCell ref="A15:C23"/>
    <mergeCell ref="A25:C33"/>
    <mergeCell ref="G20:Q20"/>
    <mergeCell ref="D21:F21"/>
    <mergeCell ref="H21:J21"/>
    <mergeCell ref="K21:Q21"/>
    <mergeCell ref="G23:J23"/>
    <mergeCell ref="K23:Q23"/>
    <mergeCell ref="D26:F27"/>
    <mergeCell ref="D23:F23"/>
    <mergeCell ref="G17:Q17"/>
    <mergeCell ref="G32:Q32"/>
    <mergeCell ref="H31:J31"/>
    <mergeCell ref="D19:F20"/>
    <mergeCell ref="H19:Q19"/>
    <mergeCell ref="D18:F18"/>
    <mergeCell ref="M18:N18"/>
    <mergeCell ref="H26:Q26"/>
    <mergeCell ref="G18:L18"/>
    <mergeCell ref="D22:F22"/>
  </mergeCells>
  <phoneticPr fontId="2"/>
  <dataValidations count="4">
    <dataValidation type="list" allowBlank="1" showInputMessage="1" showErrorMessage="1" sqref="E12" xr:uid="{A471FB91-CE8D-4520-8077-E31F98F19BC8}">
      <formula1>"A,B"</formula1>
    </dataValidation>
    <dataValidation imeMode="halfKatakana" allowBlank="1" showInputMessage="1" showErrorMessage="1" sqref="H26:Q26 H19:Q19 H16:Q16 H29:Q29" xr:uid="{F352FFD9-816C-452B-820C-9F1F4B8B33F2}"/>
    <dataValidation type="list" allowBlank="1" showInputMessage="1" showErrorMessage="1" sqref="G15:H15 G25:H25" xr:uid="{970172B6-878C-465C-BCD6-B80739FD4703}">
      <formula1>"法人,個人"</formula1>
    </dataValidation>
    <dataValidation imeMode="halfAlpha" allowBlank="1" showInputMessage="1" showErrorMessage="1" sqref="G12:H12 H21:J21 G23:J23 H31:J31 G33:J33" xr:uid="{10078A0E-B493-40D1-B72C-93993D8B9722}"/>
  </dataValidations>
  <printOptions horizontalCentered="1"/>
  <pageMargins left="0.78740157480314965" right="0.59055118110236227" top="0.78740157480314965" bottom="0.78740157480314965" header="0" footer="0"/>
  <pageSetup paperSize="9" fitToWidth="0" fitToHeight="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99FF99"/>
  </sheetPr>
  <dimension ref="A1:BA40"/>
  <sheetViews>
    <sheetView showGridLines="0" view="pageBreakPreview" zoomScaleNormal="100" zoomScaleSheetLayoutView="100" workbookViewId="0">
      <selection activeCell="A8" sqref="A8:AG8"/>
    </sheetView>
  </sheetViews>
  <sheetFormatPr defaultColWidth="9.5546875" defaultRowHeight="13.2"/>
  <cols>
    <col min="1" max="1" width="6.6640625" style="653" customWidth="1"/>
    <col min="2" max="2" width="15.6640625" style="653" customWidth="1"/>
    <col min="3" max="32" width="2.88671875" style="653" customWidth="1"/>
    <col min="33" max="33" width="5.6640625" style="653" customWidth="1"/>
    <col min="34" max="34" width="9.5546875" style="653" customWidth="1"/>
    <col min="35" max="37" width="9.5546875" style="653"/>
    <col min="38" max="38" width="2.88671875" style="653" hidden="1" customWidth="1"/>
    <col min="39" max="39" width="5.109375" style="653" hidden="1" customWidth="1"/>
    <col min="40" max="16384" width="9.5546875" style="653"/>
  </cols>
  <sheetData>
    <row r="1" spans="1:53" ht="14.4">
      <c r="AG1" s="139" t="s">
        <v>1531</v>
      </c>
    </row>
    <row r="4" spans="1:53" ht="19.2">
      <c r="A4" s="2254" t="s">
        <v>1073</v>
      </c>
      <c r="B4" s="2254"/>
      <c r="C4" s="2254"/>
      <c r="D4" s="2254"/>
      <c r="E4" s="2254"/>
      <c r="F4" s="2254"/>
      <c r="G4" s="2254"/>
      <c r="H4" s="2254"/>
      <c r="I4" s="2254"/>
      <c r="J4" s="2254"/>
      <c r="K4" s="2254"/>
      <c r="L4" s="2254"/>
      <c r="M4" s="2254"/>
      <c r="N4" s="2254"/>
      <c r="O4" s="2254"/>
      <c r="P4" s="2254"/>
      <c r="Q4" s="2254"/>
      <c r="R4" s="2254"/>
      <c r="S4" s="2254"/>
      <c r="T4" s="2254"/>
      <c r="U4" s="2254"/>
      <c r="V4" s="2254"/>
      <c r="W4" s="2254"/>
      <c r="X4" s="2254"/>
      <c r="Y4" s="2254"/>
      <c r="Z4" s="2254"/>
      <c r="AA4" s="2254"/>
      <c r="AB4" s="2254"/>
      <c r="AC4" s="2254"/>
      <c r="AD4" s="2254"/>
      <c r="AE4" s="2254"/>
      <c r="AF4" s="2254"/>
      <c r="AG4" s="2254"/>
      <c r="AH4" s="1046"/>
      <c r="AI4" s="1046"/>
      <c r="AJ4" s="1046"/>
      <c r="AK4" s="1046"/>
      <c r="AL4" s="1046"/>
      <c r="AM4" s="1046"/>
      <c r="AN4" s="1046"/>
      <c r="AO4" s="1046"/>
      <c r="AP4" s="1046"/>
      <c r="AQ4" s="1046"/>
      <c r="AR4" s="1046"/>
      <c r="AS4" s="1046"/>
      <c r="AT4" s="1046"/>
      <c r="AU4" s="1046"/>
      <c r="AV4" s="1046"/>
      <c r="AW4" s="1046"/>
      <c r="AX4" s="1046"/>
      <c r="AY4" s="1046"/>
      <c r="AZ4" s="1046"/>
      <c r="BA4" s="1046"/>
    </row>
    <row r="5" spans="1:53" ht="19.2">
      <c r="A5" s="2261" t="s">
        <v>1107</v>
      </c>
      <c r="B5" s="2261"/>
      <c r="C5" s="2261"/>
      <c r="D5" s="2261"/>
      <c r="E5" s="2261"/>
      <c r="F5" s="2261"/>
      <c r="G5" s="2261"/>
      <c r="H5" s="2261"/>
      <c r="I5" s="2261"/>
      <c r="J5" s="2261"/>
      <c r="K5" s="2261"/>
      <c r="L5" s="2261"/>
      <c r="M5" s="2261"/>
      <c r="N5" s="2261"/>
      <c r="O5" s="2261"/>
      <c r="P5" s="2261"/>
      <c r="Q5" s="2261"/>
      <c r="R5" s="2261"/>
      <c r="S5" s="2261"/>
      <c r="T5" s="2261"/>
      <c r="U5" s="2261"/>
      <c r="V5" s="2261"/>
      <c r="W5" s="2261"/>
      <c r="X5" s="2261"/>
      <c r="Y5" s="2261"/>
      <c r="Z5" s="2261"/>
      <c r="AA5" s="2261"/>
      <c r="AB5" s="2261"/>
      <c r="AC5" s="2261"/>
      <c r="AD5" s="2261"/>
      <c r="AE5" s="2261"/>
      <c r="AF5" s="2261"/>
      <c r="AG5" s="2261"/>
      <c r="AH5" s="1046"/>
      <c r="AI5" s="1046"/>
      <c r="AJ5" s="1046"/>
      <c r="AK5" s="1046"/>
      <c r="AL5" s="1046"/>
      <c r="AM5" s="1046"/>
      <c r="AN5" s="1046"/>
      <c r="AO5" s="1046"/>
      <c r="AP5" s="1046"/>
      <c r="AQ5" s="1046"/>
      <c r="AR5" s="1046"/>
      <c r="AS5" s="1046"/>
      <c r="AT5" s="1046"/>
      <c r="AU5" s="1046"/>
      <c r="AV5" s="1046"/>
      <c r="AW5" s="1046"/>
      <c r="AX5" s="1046"/>
      <c r="AY5" s="1046"/>
      <c r="AZ5" s="1046"/>
      <c r="BA5" s="1046"/>
    </row>
    <row r="8" spans="1:53" ht="31.5" customHeight="1">
      <c r="A8" s="2255" t="s">
        <v>1074</v>
      </c>
      <c r="B8" s="2255"/>
      <c r="C8" s="2255"/>
      <c r="D8" s="2255"/>
      <c r="E8" s="2255"/>
      <c r="F8" s="2255"/>
      <c r="G8" s="2255"/>
      <c r="H8" s="2255"/>
      <c r="I8" s="2255"/>
      <c r="J8" s="2255"/>
      <c r="K8" s="2255"/>
      <c r="L8" s="2255"/>
      <c r="M8" s="2255"/>
      <c r="N8" s="2255"/>
      <c r="O8" s="2255"/>
      <c r="P8" s="2255"/>
      <c r="Q8" s="2255"/>
      <c r="R8" s="2255"/>
      <c r="S8" s="2255"/>
      <c r="T8" s="2255"/>
      <c r="U8" s="2255"/>
      <c r="V8" s="2255"/>
      <c r="W8" s="2255"/>
      <c r="X8" s="2255"/>
      <c r="Y8" s="2255"/>
      <c r="Z8" s="2255"/>
      <c r="AA8" s="2255"/>
      <c r="AB8" s="2255"/>
      <c r="AC8" s="2255"/>
      <c r="AD8" s="2255"/>
      <c r="AE8" s="2255"/>
      <c r="AF8" s="2255"/>
      <c r="AG8" s="2255"/>
      <c r="AH8" s="1047"/>
      <c r="AI8" s="1047"/>
      <c r="AJ8" s="1047"/>
      <c r="AK8" s="1047"/>
      <c r="AL8" s="1047"/>
      <c r="AM8" s="1047"/>
      <c r="AN8" s="1047"/>
      <c r="AO8" s="1047"/>
      <c r="AP8" s="1047"/>
      <c r="AQ8" s="1047"/>
      <c r="AR8" s="1047"/>
      <c r="AS8" s="1047"/>
      <c r="AT8" s="1047"/>
      <c r="AU8" s="1047"/>
      <c r="AV8" s="1047"/>
      <c r="AW8" s="1047"/>
      <c r="AX8" s="1047"/>
      <c r="AY8" s="1047"/>
      <c r="AZ8" s="1047"/>
    </row>
    <row r="9" spans="1:53" ht="21" customHeight="1"/>
    <row r="10" spans="1:53" ht="21" customHeight="1">
      <c r="A10" s="2264" t="s">
        <v>940</v>
      </c>
      <c r="B10" s="2264"/>
      <c r="C10" s="2264"/>
      <c r="D10" s="2264"/>
      <c r="E10" s="2264"/>
      <c r="F10" s="2264"/>
      <c r="G10" s="2264"/>
      <c r="H10" s="2264"/>
      <c r="I10" s="2264"/>
      <c r="J10" s="2264"/>
      <c r="K10" s="2264"/>
      <c r="L10" s="2264"/>
      <c r="M10" s="2264"/>
      <c r="N10" s="2264"/>
      <c r="O10" s="2264"/>
      <c r="P10" s="2264"/>
      <c r="Q10" s="2264"/>
      <c r="R10" s="2264"/>
      <c r="S10" s="2264"/>
      <c r="T10" s="2264"/>
      <c r="U10" s="2264"/>
      <c r="V10" s="2264"/>
      <c r="W10" s="2264"/>
      <c r="X10" s="2264"/>
      <c r="Y10" s="2264"/>
      <c r="Z10" s="2264"/>
      <c r="AA10" s="2264"/>
      <c r="AB10" s="2264"/>
      <c r="AC10" s="2264"/>
      <c r="AD10" s="2264"/>
      <c r="AE10" s="2264"/>
      <c r="AF10" s="2264"/>
      <c r="AG10" s="2264"/>
    </row>
    <row r="11" spans="1:53" ht="21" customHeight="1">
      <c r="A11" s="898"/>
      <c r="B11" s="898"/>
      <c r="C11" s="898"/>
      <c r="D11" s="898"/>
      <c r="E11" s="898"/>
      <c r="F11" s="898"/>
      <c r="G11" s="898"/>
      <c r="H11" s="898"/>
      <c r="I11" s="898"/>
      <c r="J11" s="898"/>
      <c r="K11" s="898"/>
      <c r="L11" s="898"/>
      <c r="M11" s="898"/>
      <c r="N11" s="898"/>
      <c r="O11" s="898"/>
      <c r="P11" s="898"/>
      <c r="Q11" s="898"/>
      <c r="R11" s="898"/>
      <c r="S11" s="898"/>
      <c r="T11" s="898"/>
      <c r="U11" s="898"/>
      <c r="V11" s="898"/>
      <c r="W11" s="898"/>
      <c r="X11" s="898"/>
    </row>
    <row r="12" spans="1:53" ht="21" customHeight="1">
      <c r="A12" s="898" t="s">
        <v>157</v>
      </c>
      <c r="B12" s="898"/>
      <c r="C12" s="898"/>
      <c r="D12" s="898"/>
      <c r="E12" s="898"/>
      <c r="F12" s="898"/>
      <c r="G12" s="898"/>
      <c r="H12" s="898"/>
      <c r="I12" s="898"/>
      <c r="J12" s="898"/>
      <c r="K12" s="898"/>
      <c r="L12" s="898"/>
      <c r="M12" s="898"/>
      <c r="N12" s="898"/>
      <c r="O12" s="898"/>
      <c r="P12" s="898"/>
      <c r="Q12" s="898"/>
      <c r="R12" s="898"/>
      <c r="S12" s="898"/>
      <c r="T12" s="898"/>
      <c r="U12" s="898"/>
      <c r="V12" s="898"/>
      <c r="W12" s="898"/>
      <c r="X12" s="898"/>
    </row>
    <row r="13" spans="1:53" ht="30" customHeight="1">
      <c r="A13" s="2257" t="s">
        <v>158</v>
      </c>
      <c r="B13" s="2257"/>
      <c r="C13" s="2258" t="str">
        <f>IF(基本情報!D13="","",基本情報!D13)</f>
        <v/>
      </c>
      <c r="D13" s="2259"/>
      <c r="E13" s="2259"/>
      <c r="F13" s="2259"/>
      <c r="G13" s="2259"/>
      <c r="H13" s="2259"/>
      <c r="I13" s="2259"/>
      <c r="J13" s="2259"/>
      <c r="K13" s="2259"/>
      <c r="L13" s="2259"/>
      <c r="M13" s="2259"/>
      <c r="N13" s="2259"/>
      <c r="O13" s="2259"/>
      <c r="P13" s="2259"/>
      <c r="Q13" s="2259"/>
      <c r="R13" s="2259"/>
      <c r="S13" s="2259"/>
      <c r="T13" s="2259"/>
      <c r="U13" s="2259"/>
      <c r="V13" s="2259"/>
      <c r="W13" s="2259"/>
      <c r="X13" s="2259"/>
      <c r="Y13" s="2259"/>
      <c r="Z13" s="2259"/>
      <c r="AA13" s="2259"/>
      <c r="AB13" s="2259"/>
      <c r="AC13" s="2259"/>
      <c r="AD13" s="2259"/>
      <c r="AE13" s="2259"/>
      <c r="AF13" s="2259"/>
      <c r="AG13" s="2260"/>
    </row>
    <row r="14" spans="1:53" ht="30" customHeight="1">
      <c r="A14" s="2257" t="s">
        <v>159</v>
      </c>
      <c r="B14" s="2257"/>
      <c r="C14" s="2258"/>
      <c r="D14" s="2259"/>
      <c r="E14" s="2259"/>
      <c r="F14" s="2259"/>
      <c r="G14" s="2259"/>
      <c r="H14" s="2259"/>
      <c r="I14" s="2259"/>
      <c r="J14" s="2259"/>
      <c r="K14" s="2259"/>
      <c r="L14" s="2259"/>
      <c r="M14" s="2259"/>
      <c r="N14" s="2259"/>
      <c r="O14" s="2259"/>
      <c r="P14" s="2259"/>
      <c r="Q14" s="2259"/>
      <c r="R14" s="2259"/>
      <c r="S14" s="2259"/>
      <c r="T14" s="2259"/>
      <c r="U14" s="2259"/>
      <c r="V14" s="2259"/>
      <c r="W14" s="2259"/>
      <c r="X14" s="2259"/>
      <c r="Y14" s="2259"/>
      <c r="Z14" s="2259"/>
      <c r="AA14" s="2259"/>
      <c r="AB14" s="2259"/>
      <c r="AC14" s="2259"/>
      <c r="AD14" s="2259"/>
      <c r="AE14" s="2259"/>
      <c r="AF14" s="2259"/>
      <c r="AG14" s="2260"/>
    </row>
    <row r="15" spans="1:53" ht="30" customHeight="1">
      <c r="A15" s="2256" t="s">
        <v>1235</v>
      </c>
      <c r="B15" s="2256"/>
      <c r="C15" s="2262"/>
      <c r="D15" s="2263"/>
      <c r="E15" s="2263"/>
      <c r="F15" s="2263"/>
      <c r="G15" s="2263"/>
      <c r="H15" s="1351" t="s">
        <v>155</v>
      </c>
      <c r="I15" s="2267"/>
      <c r="J15" s="2267"/>
      <c r="K15" s="2267"/>
      <c r="L15" s="2267"/>
      <c r="M15" s="2267"/>
      <c r="N15" s="2267"/>
      <c r="O15" s="1351" t="s">
        <v>116</v>
      </c>
      <c r="P15" s="1315" t="s">
        <v>1186</v>
      </c>
      <c r="R15" s="1316"/>
      <c r="S15" s="1315" t="s">
        <v>1187</v>
      </c>
      <c r="T15" s="1315" t="s">
        <v>1188</v>
      </c>
      <c r="U15" s="1354"/>
      <c r="V15" s="1316"/>
      <c r="W15" s="1315" t="s">
        <v>1187</v>
      </c>
      <c r="Y15" s="2266" t="s">
        <v>1253</v>
      </c>
      <c r="Z15" s="2266"/>
      <c r="AA15" s="2266"/>
      <c r="AB15" s="2266"/>
      <c r="AC15" s="2265"/>
      <c r="AD15" s="2265"/>
      <c r="AE15" s="2265"/>
      <c r="AF15" s="2265"/>
      <c r="AG15" s="1352" t="s">
        <v>1189</v>
      </c>
      <c r="AH15" s="653" t="s">
        <v>1299</v>
      </c>
    </row>
    <row r="16" spans="1:53" ht="30" customHeight="1">
      <c r="A16" s="2257" t="s">
        <v>1236</v>
      </c>
      <c r="B16" s="2257"/>
      <c r="C16" s="2262"/>
      <c r="D16" s="2263"/>
      <c r="E16" s="2263"/>
      <c r="F16" s="2263"/>
      <c r="G16" s="2263"/>
      <c r="H16" s="1351" t="s">
        <v>155</v>
      </c>
      <c r="I16" s="2267"/>
      <c r="J16" s="2267"/>
      <c r="K16" s="2267"/>
      <c r="L16" s="2267"/>
      <c r="M16" s="2267"/>
      <c r="N16" s="2267"/>
      <c r="O16" s="1351" t="s">
        <v>116</v>
      </c>
      <c r="P16" s="1355"/>
      <c r="Q16" s="1351"/>
      <c r="R16" s="1347"/>
      <c r="S16" s="1347"/>
      <c r="T16" s="1347"/>
      <c r="U16" s="1336"/>
      <c r="V16" s="1353"/>
      <c r="W16" s="1353"/>
      <c r="X16" s="1353"/>
      <c r="Y16" s="1353"/>
      <c r="Z16" s="1353"/>
      <c r="AA16" s="1353"/>
      <c r="AB16" s="1353"/>
      <c r="AC16" s="1353"/>
      <c r="AD16" s="1353"/>
      <c r="AE16" s="1353"/>
      <c r="AF16" s="1353"/>
      <c r="AG16" s="1337"/>
    </row>
    <row r="17" spans="1:39" ht="21" customHeight="1">
      <c r="B17" s="1048"/>
      <c r="D17" s="1048"/>
      <c r="E17" s="1050" t="s">
        <v>1297</v>
      </c>
      <c r="G17" s="1048"/>
      <c r="H17" s="1048"/>
      <c r="I17" s="1048"/>
      <c r="J17" s="1048"/>
      <c r="K17" s="1048"/>
      <c r="L17" s="1048"/>
      <c r="M17" s="1048"/>
      <c r="N17" s="1048"/>
      <c r="O17" s="1048"/>
      <c r="P17" s="1050"/>
      <c r="Q17" s="1050"/>
      <c r="R17" s="1050"/>
      <c r="S17" s="1050"/>
      <c r="T17" s="1050"/>
      <c r="U17" s="1050"/>
      <c r="V17" s="1050"/>
      <c r="W17" s="1050"/>
      <c r="X17" s="1050"/>
      <c r="Y17" s="1050"/>
      <c r="Z17" s="1050"/>
      <c r="AA17" s="1050"/>
      <c r="AB17" s="1050"/>
      <c r="AC17" s="1050"/>
      <c r="AD17" s="1050"/>
      <c r="AE17" s="1050"/>
      <c r="AF17" s="1050"/>
      <c r="AG17" s="1050"/>
    </row>
    <row r="18" spans="1:39" ht="21" customHeight="1">
      <c r="A18" s="138" t="s">
        <v>1076</v>
      </c>
      <c r="B18" s="1048"/>
      <c r="C18" s="1048"/>
      <c r="D18" s="1048"/>
      <c r="E18" s="1048"/>
      <c r="F18" s="1048"/>
      <c r="G18" s="1048"/>
      <c r="H18" s="1048"/>
      <c r="I18" s="1048"/>
      <c r="J18" s="1048"/>
      <c r="K18" s="1048"/>
      <c r="L18" s="1048"/>
      <c r="M18" s="1048"/>
      <c r="N18" s="1048"/>
      <c r="O18" s="1048"/>
      <c r="P18" s="1050"/>
      <c r="Q18" s="1050"/>
      <c r="R18" s="1050"/>
      <c r="S18" s="1050"/>
      <c r="T18" s="1050"/>
      <c r="U18" s="1050"/>
      <c r="V18" s="1050"/>
      <c r="W18" s="1050"/>
      <c r="X18" s="1050"/>
      <c r="Y18" s="1050"/>
      <c r="Z18" s="1050"/>
      <c r="AA18" s="1050"/>
      <c r="AB18" s="1050"/>
      <c r="AC18" s="1050"/>
      <c r="AD18" s="1050"/>
      <c r="AE18" s="1050"/>
      <c r="AF18" s="1050"/>
      <c r="AG18" s="1050"/>
    </row>
    <row r="19" spans="1:39" ht="21" customHeight="1">
      <c r="A19" s="2227" t="s">
        <v>1083</v>
      </c>
      <c r="B19" s="2228"/>
      <c r="C19" s="2268" t="s">
        <v>1077</v>
      </c>
      <c r="D19" s="2269"/>
      <c r="E19" s="2269"/>
      <c r="F19" s="2269"/>
      <c r="G19" s="2269"/>
      <c r="H19" s="2269"/>
      <c r="I19" s="2269"/>
      <c r="J19" s="2273" t="str">
        <f>IF(基本情報!G15="個人",基本情報!G20,CONCATENATE(基本情報!G17,"　",基本情報!G18,"　",基本情報!G20))</f>
        <v>　　</v>
      </c>
      <c r="K19" s="2273"/>
      <c r="L19" s="2273"/>
      <c r="M19" s="2273"/>
      <c r="N19" s="2273"/>
      <c r="O19" s="2273"/>
      <c r="P19" s="2273"/>
      <c r="Q19" s="2273"/>
      <c r="R19" s="2273"/>
      <c r="S19" s="2273"/>
      <c r="T19" s="2273"/>
      <c r="U19" s="2273"/>
      <c r="V19" s="2273"/>
      <c r="W19" s="2273"/>
      <c r="X19" s="2273"/>
      <c r="Y19" s="2273"/>
      <c r="Z19" s="2273"/>
      <c r="AA19" s="2273"/>
      <c r="AB19" s="2273"/>
      <c r="AC19" s="2273"/>
      <c r="AD19" s="2273"/>
      <c r="AE19" s="2273"/>
      <c r="AF19" s="2273"/>
      <c r="AG19" s="2274"/>
    </row>
    <row r="20" spans="1:39" ht="21" customHeight="1">
      <c r="A20" s="2231"/>
      <c r="B20" s="2232"/>
      <c r="C20" s="1052" t="s">
        <v>294</v>
      </c>
      <c r="D20" s="1056"/>
      <c r="E20" s="2270" t="str">
        <f>IF(基本情報!G22="","",基本情報!G22)</f>
        <v/>
      </c>
      <c r="F20" s="2270"/>
      <c r="G20" s="2270"/>
      <c r="H20" s="2270"/>
      <c r="I20" s="2270"/>
      <c r="J20" s="2270"/>
      <c r="K20" s="2270"/>
      <c r="L20" s="2270"/>
      <c r="M20" s="2270"/>
      <c r="N20" s="2270"/>
      <c r="O20" s="2270"/>
      <c r="P20" s="2270"/>
      <c r="Q20" s="2270"/>
      <c r="R20" s="2270"/>
      <c r="S20" s="2270"/>
      <c r="T20" s="1314"/>
      <c r="U20" s="1314"/>
      <c r="V20" s="1314"/>
      <c r="W20" s="1314"/>
      <c r="X20" s="1314"/>
      <c r="Y20" s="1054" t="s">
        <v>160</v>
      </c>
      <c r="Z20" s="2271" t="str">
        <f>IF(基本情報!G23="","",基本情報!G23)</f>
        <v/>
      </c>
      <c r="AA20" s="2271"/>
      <c r="AB20" s="2271"/>
      <c r="AC20" s="2271"/>
      <c r="AD20" s="2271"/>
      <c r="AE20" s="2271"/>
      <c r="AF20" s="2271"/>
      <c r="AG20" s="2272"/>
    </row>
    <row r="21" spans="1:39" ht="21" customHeight="1">
      <c r="A21" s="2227" t="s">
        <v>951</v>
      </c>
      <c r="B21" s="2228"/>
      <c r="C21" s="2268" t="s">
        <v>1077</v>
      </c>
      <c r="D21" s="2269"/>
      <c r="E21" s="2269"/>
      <c r="F21" s="2269"/>
      <c r="G21" s="2269"/>
      <c r="H21" s="2269"/>
      <c r="I21" s="2269"/>
      <c r="J21" s="2273" t="str">
        <f>IF(基本情報!G25="個人",基本情報!G30,CONCATENATE(基本情報!G27,"　",基本情報!G28,"　",基本情報!G30))</f>
        <v>　　</v>
      </c>
      <c r="K21" s="2273"/>
      <c r="L21" s="2273"/>
      <c r="M21" s="2273"/>
      <c r="N21" s="2273"/>
      <c r="O21" s="2273"/>
      <c r="P21" s="2273"/>
      <c r="Q21" s="2273"/>
      <c r="R21" s="2273"/>
      <c r="S21" s="2273"/>
      <c r="T21" s="2273"/>
      <c r="U21" s="2273"/>
      <c r="V21" s="2273"/>
      <c r="W21" s="2273"/>
      <c r="X21" s="2273"/>
      <c r="Y21" s="2273"/>
      <c r="Z21" s="2273"/>
      <c r="AA21" s="2273"/>
      <c r="AB21" s="2273"/>
      <c r="AC21" s="2273"/>
      <c r="AD21" s="2273"/>
      <c r="AE21" s="2273"/>
      <c r="AF21" s="2273"/>
      <c r="AG21" s="2274"/>
    </row>
    <row r="22" spans="1:39" ht="21" customHeight="1">
      <c r="A22" s="2231"/>
      <c r="B22" s="2232"/>
      <c r="C22" s="1052" t="s">
        <v>294</v>
      </c>
      <c r="D22" s="1056"/>
      <c r="E22" s="2270" t="str">
        <f>IF(基本情報!G32="","",基本情報!G32)</f>
        <v/>
      </c>
      <c r="F22" s="2270"/>
      <c r="G22" s="2270"/>
      <c r="H22" s="2270"/>
      <c r="I22" s="2270"/>
      <c r="J22" s="2270"/>
      <c r="K22" s="2270"/>
      <c r="L22" s="2270"/>
      <c r="M22" s="2270"/>
      <c r="N22" s="2270"/>
      <c r="O22" s="2270"/>
      <c r="P22" s="2270"/>
      <c r="Q22" s="2270"/>
      <c r="R22" s="2270"/>
      <c r="S22" s="2270"/>
      <c r="T22" s="1314"/>
      <c r="U22" s="1314"/>
      <c r="V22" s="1314"/>
      <c r="W22" s="1314"/>
      <c r="X22" s="1314"/>
      <c r="Y22" s="1054" t="s">
        <v>160</v>
      </c>
      <c r="Z22" s="2271" t="str">
        <f>IF(基本情報!G33="","",基本情報!G33)</f>
        <v/>
      </c>
      <c r="AA22" s="2271"/>
      <c r="AB22" s="2271"/>
      <c r="AC22" s="2271"/>
      <c r="AD22" s="2271"/>
      <c r="AE22" s="2271"/>
      <c r="AF22" s="2271"/>
      <c r="AG22" s="2272"/>
    </row>
    <row r="23" spans="1:39" ht="21" customHeight="1">
      <c r="A23" s="2227" t="s">
        <v>1105</v>
      </c>
      <c r="B23" s="2228"/>
      <c r="C23" s="2268" t="s">
        <v>1077</v>
      </c>
      <c r="D23" s="2269"/>
      <c r="E23" s="2269"/>
      <c r="F23" s="2269"/>
      <c r="G23" s="2269"/>
      <c r="H23" s="2269"/>
      <c r="I23" s="2269"/>
      <c r="J23" s="2273"/>
      <c r="K23" s="2273"/>
      <c r="L23" s="2273"/>
      <c r="M23" s="2273"/>
      <c r="N23" s="2273"/>
      <c r="O23" s="2273"/>
      <c r="P23" s="2273"/>
      <c r="Q23" s="2273"/>
      <c r="R23" s="2273"/>
      <c r="S23" s="2273"/>
      <c r="T23" s="2273"/>
      <c r="U23" s="2273"/>
      <c r="V23" s="2273"/>
      <c r="W23" s="2273"/>
      <c r="X23" s="2273"/>
      <c r="Y23" s="2273"/>
      <c r="Z23" s="2273"/>
      <c r="AA23" s="2273"/>
      <c r="AB23" s="2273"/>
      <c r="AC23" s="2273"/>
      <c r="AD23" s="2273"/>
      <c r="AE23" s="2273"/>
      <c r="AF23" s="2273"/>
      <c r="AG23" s="2274"/>
    </row>
    <row r="24" spans="1:39" ht="21" customHeight="1">
      <c r="A24" s="2231"/>
      <c r="B24" s="2232"/>
      <c r="C24" s="1052" t="s">
        <v>294</v>
      </c>
      <c r="D24" s="1056"/>
      <c r="E24" s="2270"/>
      <c r="F24" s="2270"/>
      <c r="G24" s="2270"/>
      <c r="H24" s="2270"/>
      <c r="I24" s="2270"/>
      <c r="J24" s="2270"/>
      <c r="K24" s="2270"/>
      <c r="L24" s="2270"/>
      <c r="M24" s="2270"/>
      <c r="N24" s="2270"/>
      <c r="O24" s="2270"/>
      <c r="P24" s="2270"/>
      <c r="Q24" s="2270"/>
      <c r="R24" s="2270"/>
      <c r="S24" s="2270"/>
      <c r="T24" s="1314"/>
      <c r="U24" s="1314"/>
      <c r="V24" s="1314"/>
      <c r="W24" s="1314"/>
      <c r="X24" s="1314"/>
      <c r="Y24" s="1054" t="s">
        <v>160</v>
      </c>
      <c r="Z24" s="2271"/>
      <c r="AA24" s="2271"/>
      <c r="AB24" s="2271"/>
      <c r="AC24" s="2271"/>
      <c r="AD24" s="2271"/>
      <c r="AE24" s="2271"/>
      <c r="AF24" s="2271"/>
      <c r="AG24" s="2272"/>
    </row>
    <row r="25" spans="1:39" ht="21" customHeight="1">
      <c r="A25" s="2227" t="s">
        <v>1078</v>
      </c>
      <c r="B25" s="2228"/>
      <c r="C25" s="2247" t="s">
        <v>1079</v>
      </c>
      <c r="D25" s="2248"/>
      <c r="E25" s="2248"/>
      <c r="F25" s="2248"/>
      <c r="G25" s="2248"/>
      <c r="H25" s="2248"/>
      <c r="I25" s="2248"/>
      <c r="J25" s="2248"/>
      <c r="K25" s="2248"/>
      <c r="L25" s="2248"/>
      <c r="M25" s="2248"/>
      <c r="N25" s="2248"/>
      <c r="O25" s="1058" t="s">
        <v>1080</v>
      </c>
      <c r="Q25" s="1060"/>
      <c r="R25" s="2246"/>
      <c r="S25" s="2246"/>
      <c r="T25" s="2246"/>
      <c r="U25" s="2246"/>
      <c r="V25" s="2246"/>
      <c r="W25" s="2246"/>
      <c r="X25" s="2246"/>
      <c r="Y25" s="2246"/>
      <c r="Z25" s="1058" t="s">
        <v>1081</v>
      </c>
      <c r="AA25" s="1055"/>
      <c r="AB25" s="2246"/>
      <c r="AC25" s="2246"/>
      <c r="AD25" s="2246"/>
      <c r="AE25" s="2246"/>
      <c r="AF25" s="2246"/>
      <c r="AG25" s="1061" t="s">
        <v>152</v>
      </c>
    </row>
    <row r="26" spans="1:39" ht="21" customHeight="1">
      <c r="A26" s="2229"/>
      <c r="B26" s="2230"/>
      <c r="C26" s="1062" t="s">
        <v>1082</v>
      </c>
      <c r="D26" s="56"/>
      <c r="E26" s="56"/>
      <c r="F26" s="56"/>
      <c r="G26" s="56"/>
      <c r="H26" s="56"/>
      <c r="I26" s="2251"/>
      <c r="J26" s="2251"/>
      <c r="K26" s="2251"/>
      <c r="L26" s="2251"/>
      <c r="M26" s="2251"/>
      <c r="N26" s="2251"/>
      <c r="O26" s="2251"/>
      <c r="P26" s="2251"/>
      <c r="Q26" s="2251"/>
      <c r="R26" s="2251"/>
      <c r="S26" s="2251"/>
      <c r="T26" s="2251"/>
      <c r="U26" s="2251"/>
      <c r="V26" s="2251"/>
      <c r="W26" s="2251"/>
      <c r="X26" s="2251"/>
      <c r="Y26" s="2251"/>
      <c r="Z26" s="2251"/>
      <c r="AA26" s="2251"/>
      <c r="AB26" s="2251"/>
      <c r="AC26" s="2251"/>
      <c r="AD26" s="2251"/>
      <c r="AE26" s="2251"/>
      <c r="AF26" s="2251"/>
      <c r="AG26" s="2252"/>
    </row>
    <row r="27" spans="1:39" ht="21" customHeight="1">
      <c r="A27" s="2231"/>
      <c r="B27" s="2232"/>
      <c r="C27" s="1052" t="s">
        <v>294</v>
      </c>
      <c r="D27" s="1056"/>
      <c r="E27" s="2245"/>
      <c r="F27" s="2245"/>
      <c r="G27" s="2245"/>
      <c r="H27" s="2245"/>
      <c r="I27" s="2245"/>
      <c r="J27" s="2245"/>
      <c r="K27" s="2245"/>
      <c r="L27" s="2245"/>
      <c r="M27" s="2245"/>
      <c r="N27" s="2245"/>
      <c r="O27" s="2245"/>
      <c r="P27" s="2245"/>
      <c r="Q27" s="2245"/>
      <c r="R27" s="2245"/>
      <c r="S27" s="2245"/>
      <c r="T27" s="1064"/>
      <c r="U27" s="1064"/>
      <c r="V27" s="1064"/>
      <c r="W27" s="1064"/>
      <c r="X27" s="1064"/>
      <c r="Y27" s="1054" t="s">
        <v>160</v>
      </c>
      <c r="Z27" s="2249"/>
      <c r="AA27" s="2249"/>
      <c r="AB27" s="2249"/>
      <c r="AC27" s="2249"/>
      <c r="AD27" s="2249"/>
      <c r="AE27" s="2249"/>
      <c r="AF27" s="2249"/>
      <c r="AG27" s="2250"/>
    </row>
    <row r="28" spans="1:39" ht="18" customHeight="1">
      <c r="A28" s="2253" t="s">
        <v>1075</v>
      </c>
      <c r="B28" s="2253"/>
      <c r="C28" s="2253"/>
      <c r="D28" s="2253"/>
      <c r="E28" s="2253"/>
      <c r="F28" s="2253"/>
      <c r="G28" s="2253"/>
      <c r="H28" s="2253"/>
      <c r="I28" s="2253"/>
      <c r="J28" s="2253"/>
      <c r="K28" s="2253"/>
      <c r="L28" s="2253"/>
      <c r="M28" s="2253"/>
      <c r="N28" s="2253"/>
      <c r="O28" s="2253"/>
      <c r="P28" s="2253"/>
      <c r="Q28" s="2253"/>
      <c r="R28" s="2253"/>
      <c r="S28" s="2253"/>
      <c r="T28" s="2253"/>
      <c r="U28" s="2253"/>
      <c r="V28" s="2253"/>
      <c r="W28" s="2253"/>
      <c r="X28" s="2253"/>
      <c r="Y28" s="2253"/>
      <c r="Z28" s="2253"/>
      <c r="AA28" s="2253"/>
      <c r="AB28" s="2253"/>
      <c r="AC28" s="2253"/>
      <c r="AD28" s="2253"/>
      <c r="AE28" s="2253"/>
      <c r="AF28" s="2253"/>
      <c r="AG28" s="2253"/>
      <c r="AH28" s="1085"/>
      <c r="AI28" s="1085"/>
      <c r="AJ28" s="1085"/>
    </row>
    <row r="29" spans="1:39" ht="21" customHeight="1">
      <c r="A29" s="63"/>
      <c r="B29" s="63"/>
      <c r="C29" s="63"/>
      <c r="D29" s="63"/>
      <c r="E29" s="63"/>
      <c r="F29" s="63"/>
      <c r="G29" s="63"/>
      <c r="H29" s="63"/>
      <c r="I29" s="63"/>
      <c r="J29" s="63"/>
      <c r="K29" s="63"/>
      <c r="L29" s="63"/>
      <c r="M29" s="63"/>
      <c r="N29" s="63"/>
      <c r="O29" s="63"/>
      <c r="P29" s="63"/>
      <c r="Q29" s="63"/>
      <c r="R29" s="136"/>
      <c r="S29" s="136"/>
      <c r="T29" s="136"/>
      <c r="U29" s="136"/>
      <c r="V29" s="136"/>
      <c r="W29" s="136"/>
      <c r="X29" s="136"/>
      <c r="Y29" s="136"/>
      <c r="Z29" s="136"/>
      <c r="AA29" s="63"/>
      <c r="AB29" s="63"/>
      <c r="AC29" s="63"/>
      <c r="AD29" s="63"/>
      <c r="AE29" s="63"/>
      <c r="AF29" s="63"/>
      <c r="AG29" s="870"/>
    </row>
    <row r="30" spans="1:39" ht="18" customHeight="1">
      <c r="A30" s="62" t="s">
        <v>162</v>
      </c>
      <c r="B30" s="62"/>
      <c r="C30" s="62"/>
      <c r="D30" s="62"/>
      <c r="E30" s="62"/>
      <c r="F30" s="62"/>
      <c r="G30" s="62"/>
      <c r="H30" s="62"/>
      <c r="I30" s="62"/>
      <c r="J30" s="62"/>
      <c r="K30" s="62"/>
      <c r="L30" s="62"/>
      <c r="M30" s="62"/>
      <c r="N30" s="62"/>
      <c r="O30" s="62"/>
      <c r="P30" s="62"/>
      <c r="Q30" s="62"/>
      <c r="R30" s="63"/>
      <c r="S30" s="63"/>
      <c r="T30" s="63"/>
      <c r="U30" s="63"/>
      <c r="V30" s="63"/>
      <c r="W30" s="63"/>
      <c r="X30" s="63"/>
      <c r="Y30" s="63"/>
      <c r="Z30" s="63"/>
      <c r="AA30" s="63"/>
      <c r="AB30" s="63"/>
      <c r="AC30" s="63"/>
      <c r="AD30" s="63"/>
      <c r="AE30" s="63"/>
      <c r="AF30" s="63"/>
      <c r="AG30" s="63"/>
      <c r="AH30" s="1043" t="s">
        <v>1059</v>
      </c>
      <c r="AI30" s="1044"/>
      <c r="AJ30" s="1039"/>
      <c r="AK30" s="1040"/>
    </row>
    <row r="31" spans="1:39" ht="15" customHeight="1">
      <c r="A31" s="2237" t="s">
        <v>980</v>
      </c>
      <c r="B31" s="2238"/>
      <c r="C31" s="2238"/>
      <c r="D31" s="2238"/>
      <c r="E31" s="2238"/>
      <c r="F31" s="2238"/>
      <c r="G31" s="2238"/>
      <c r="H31" s="2238"/>
      <c r="I31" s="2238"/>
      <c r="J31" s="2238"/>
      <c r="K31" s="2238"/>
      <c r="L31" s="2238"/>
      <c r="M31" s="2238"/>
      <c r="N31" s="2238"/>
      <c r="O31" s="2238"/>
      <c r="P31" s="2238"/>
      <c r="Q31" s="2238"/>
      <c r="R31" s="2239"/>
      <c r="S31" s="2224" t="s">
        <v>982</v>
      </c>
      <c r="T31" s="2225"/>
      <c r="U31" s="2225"/>
      <c r="V31" s="2225"/>
      <c r="W31" s="2225"/>
      <c r="X31" s="2225"/>
      <c r="Y31" s="2225"/>
      <c r="Z31" s="2226"/>
      <c r="AA31" s="2224" t="s">
        <v>972</v>
      </c>
      <c r="AB31" s="2225"/>
      <c r="AC31" s="2225"/>
      <c r="AD31" s="2225"/>
      <c r="AE31" s="2225"/>
      <c r="AF31" s="2225"/>
      <c r="AG31" s="2226"/>
      <c r="AH31" s="905" t="s">
        <v>1060</v>
      </c>
      <c r="AI31" s="1045"/>
      <c r="AJ31" s="1041" t="s">
        <v>1061</v>
      </c>
      <c r="AK31" s="1042"/>
    </row>
    <row r="32" spans="1:39" ht="21" customHeight="1">
      <c r="A32" s="2240"/>
      <c r="B32" s="2241"/>
      <c r="C32" s="2241"/>
      <c r="D32" s="2241"/>
      <c r="E32" s="2241"/>
      <c r="F32" s="2241"/>
      <c r="G32" s="2241"/>
      <c r="H32" s="2241"/>
      <c r="I32" s="2241"/>
      <c r="J32" s="2241"/>
      <c r="K32" s="2241"/>
      <c r="L32" s="2241"/>
      <c r="M32" s="2241"/>
      <c r="N32" s="2241"/>
      <c r="O32" s="2241"/>
      <c r="P32" s="2241"/>
      <c r="Q32" s="2241"/>
      <c r="R32" s="2242"/>
      <c r="S32" s="2243"/>
      <c r="T32" s="2244"/>
      <c r="U32" s="2244"/>
      <c r="V32" s="2244"/>
      <c r="W32" s="2244"/>
      <c r="X32" s="2244"/>
      <c r="Y32" s="2235" t="s">
        <v>1234</v>
      </c>
      <c r="Z32" s="2236"/>
      <c r="AA32" s="2233">
        <f>AM32</f>
        <v>0</v>
      </c>
      <c r="AB32" s="2234"/>
      <c r="AC32" s="2234"/>
      <c r="AD32" s="2234"/>
      <c r="AE32" s="2234"/>
      <c r="AF32" s="2234"/>
      <c r="AG32" s="896" t="s">
        <v>439</v>
      </c>
      <c r="AH32" s="2220"/>
      <c r="AI32" s="2221"/>
      <c r="AJ32" s="2222"/>
      <c r="AK32" s="2223"/>
      <c r="AL32" s="653">
        <v>1</v>
      </c>
      <c r="AM32" s="653">
        <f>IF(AL32=1,'参考様式1-2'!I59,'参考様式1-3'!J61)</f>
        <v>0</v>
      </c>
    </row>
    <row r="33" spans="1:33" ht="15" customHeight="1">
      <c r="A33" s="2237" t="s">
        <v>981</v>
      </c>
      <c r="B33" s="2238"/>
      <c r="C33" s="2238"/>
      <c r="D33" s="2238"/>
      <c r="E33" s="2238"/>
      <c r="F33" s="2238"/>
      <c r="G33" s="2238"/>
      <c r="H33" s="2238"/>
      <c r="I33" s="2238"/>
      <c r="J33" s="2238"/>
      <c r="K33" s="2238"/>
      <c r="L33" s="2238"/>
      <c r="M33" s="2238"/>
      <c r="N33" s="2238"/>
      <c r="O33" s="2238"/>
      <c r="P33" s="2238"/>
      <c r="Q33" s="2238"/>
      <c r="R33" s="2239"/>
      <c r="S33" s="2224" t="s">
        <v>982</v>
      </c>
      <c r="T33" s="2225"/>
      <c r="U33" s="2225"/>
      <c r="V33" s="2225"/>
      <c r="W33" s="2225"/>
      <c r="X33" s="2225"/>
      <c r="Y33" s="2225"/>
      <c r="Z33" s="2226"/>
      <c r="AA33" s="2224" t="s">
        <v>972</v>
      </c>
      <c r="AB33" s="2225"/>
      <c r="AC33" s="2225"/>
      <c r="AD33" s="2225"/>
      <c r="AE33" s="2225"/>
      <c r="AF33" s="2225"/>
      <c r="AG33" s="2226"/>
    </row>
    <row r="34" spans="1:33" ht="21" customHeight="1">
      <c r="A34" s="2240"/>
      <c r="B34" s="2241"/>
      <c r="C34" s="2241"/>
      <c r="D34" s="2241"/>
      <c r="E34" s="2241"/>
      <c r="F34" s="2241"/>
      <c r="G34" s="2241"/>
      <c r="H34" s="2241"/>
      <c r="I34" s="2241"/>
      <c r="J34" s="2241"/>
      <c r="K34" s="2241"/>
      <c r="L34" s="2241"/>
      <c r="M34" s="2241"/>
      <c r="N34" s="2241"/>
      <c r="O34" s="2241"/>
      <c r="P34" s="2241"/>
      <c r="Q34" s="2241"/>
      <c r="R34" s="2242"/>
      <c r="S34" s="2243"/>
      <c r="T34" s="2244"/>
      <c r="U34" s="2244"/>
      <c r="V34" s="2244"/>
      <c r="W34" s="2244"/>
      <c r="X34" s="2244"/>
      <c r="Y34" s="2235" t="s">
        <v>1234</v>
      </c>
      <c r="Z34" s="2236"/>
      <c r="AA34" s="2233">
        <f>'参考様式1-1'!I15</f>
        <v>0</v>
      </c>
      <c r="AB34" s="2234"/>
      <c r="AC34" s="2234"/>
      <c r="AD34" s="2234"/>
      <c r="AE34" s="2234"/>
      <c r="AF34" s="2234"/>
      <c r="AG34" s="896" t="s">
        <v>439</v>
      </c>
    </row>
    <row r="35" spans="1:33" ht="21" customHeight="1">
      <c r="A35" s="2224" t="s">
        <v>163</v>
      </c>
      <c r="B35" s="2225"/>
      <c r="C35" s="2225"/>
      <c r="D35" s="2225"/>
      <c r="E35" s="2225"/>
      <c r="F35" s="2225"/>
      <c r="G35" s="2225"/>
      <c r="H35" s="2225"/>
      <c r="I35" s="2225"/>
      <c r="J35" s="2225"/>
      <c r="K35" s="2225"/>
      <c r="L35" s="2225"/>
      <c r="M35" s="2225"/>
      <c r="N35" s="2225"/>
      <c r="O35" s="2225"/>
      <c r="P35" s="2225"/>
      <c r="Q35" s="2225"/>
      <c r="R35" s="2225"/>
      <c r="S35" s="2225"/>
      <c r="T35" s="2225"/>
      <c r="U35" s="2225"/>
      <c r="V35" s="2225"/>
      <c r="W35" s="2225"/>
      <c r="X35" s="2225"/>
      <c r="Y35" s="2225"/>
      <c r="Z35" s="2226"/>
      <c r="AA35" s="2224" t="s">
        <v>1296</v>
      </c>
      <c r="AB35" s="2225"/>
      <c r="AC35" s="2225"/>
      <c r="AD35" s="2225"/>
      <c r="AE35" s="2225"/>
      <c r="AF35" s="2225"/>
      <c r="AG35" s="2226"/>
    </row>
    <row r="36" spans="1:33" ht="35.1" customHeight="1">
      <c r="A36" s="2277"/>
      <c r="B36" s="2278"/>
      <c r="C36" s="2278"/>
      <c r="D36" s="2278"/>
      <c r="E36" s="2278"/>
      <c r="F36" s="2278"/>
      <c r="G36" s="2278"/>
      <c r="H36" s="2278"/>
      <c r="I36" s="2278"/>
      <c r="J36" s="2278"/>
      <c r="K36" s="2278"/>
      <c r="L36" s="2278"/>
      <c r="M36" s="2278"/>
      <c r="N36" s="2278"/>
      <c r="O36" s="2278"/>
      <c r="P36" s="2278"/>
      <c r="Q36" s="2278"/>
      <c r="R36" s="2278"/>
      <c r="S36" s="2278"/>
      <c r="T36" s="2278"/>
      <c r="U36" s="2278"/>
      <c r="V36" s="2278"/>
      <c r="W36" s="2278"/>
      <c r="X36" s="2278"/>
      <c r="Y36" s="2278"/>
      <c r="Z36" s="2279"/>
      <c r="AA36" s="2285" t="s">
        <v>117</v>
      </c>
      <c r="AB36" s="2286"/>
      <c r="AC36" s="2286"/>
      <c r="AD36" s="2278" t="s">
        <v>1339</v>
      </c>
      <c r="AE36" s="2278"/>
      <c r="AF36" s="2278"/>
      <c r="AG36" s="2279"/>
    </row>
    <row r="37" spans="1:33" ht="35.1" customHeight="1">
      <c r="A37" s="2280"/>
      <c r="B37" s="2281"/>
      <c r="C37" s="2281"/>
      <c r="D37" s="2281"/>
      <c r="E37" s="2281"/>
      <c r="F37" s="2281"/>
      <c r="G37" s="2281"/>
      <c r="H37" s="2281"/>
      <c r="I37" s="2281"/>
      <c r="J37" s="2281"/>
      <c r="K37" s="2281"/>
      <c r="L37" s="2281"/>
      <c r="M37" s="2281"/>
      <c r="N37" s="2281"/>
      <c r="O37" s="2281"/>
      <c r="P37" s="2281"/>
      <c r="Q37" s="2281"/>
      <c r="R37" s="2281"/>
      <c r="S37" s="2281"/>
      <c r="T37" s="2281"/>
      <c r="U37" s="2281"/>
      <c r="V37" s="2281"/>
      <c r="W37" s="2281"/>
      <c r="X37" s="2281"/>
      <c r="Y37" s="2281"/>
      <c r="Z37" s="2282"/>
      <c r="AA37" s="2283" t="s">
        <v>117</v>
      </c>
      <c r="AB37" s="2284"/>
      <c r="AC37" s="2284"/>
      <c r="AD37" s="2287" t="s">
        <v>1338</v>
      </c>
      <c r="AE37" s="2287"/>
      <c r="AF37" s="2287"/>
      <c r="AG37" s="2288"/>
    </row>
    <row r="38" spans="1:33" ht="15" customHeight="1">
      <c r="A38" s="64"/>
      <c r="B38" s="64"/>
      <c r="C38" s="64"/>
      <c r="D38" s="64"/>
      <c r="E38" s="64"/>
      <c r="F38" s="64"/>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3"/>
    </row>
    <row r="39" spans="1:33" ht="45.75" customHeight="1">
      <c r="A39" s="872" t="s">
        <v>165</v>
      </c>
      <c r="B39" s="2276" t="s">
        <v>1134</v>
      </c>
      <c r="C39" s="2276"/>
      <c r="D39" s="2276"/>
      <c r="E39" s="2276"/>
      <c r="F39" s="2276"/>
      <c r="G39" s="2276"/>
      <c r="H39" s="2276"/>
      <c r="I39" s="2276"/>
      <c r="J39" s="2276"/>
      <c r="K39" s="2276"/>
      <c r="L39" s="2276"/>
      <c r="M39" s="2276"/>
      <c r="N39" s="2276"/>
      <c r="O39" s="2276"/>
      <c r="P39" s="2276"/>
      <c r="Q39" s="2276"/>
      <c r="R39" s="2276"/>
      <c r="S39" s="2276"/>
      <c r="T39" s="2276"/>
      <c r="U39" s="2276"/>
      <c r="V39" s="2276"/>
      <c r="W39" s="2276"/>
      <c r="X39" s="2276"/>
      <c r="Y39" s="2276"/>
      <c r="Z39" s="2276"/>
      <c r="AA39" s="2276"/>
      <c r="AB39" s="2276"/>
      <c r="AC39" s="2276"/>
      <c r="AD39" s="2276"/>
      <c r="AE39" s="2276"/>
      <c r="AF39" s="2276"/>
      <c r="AG39" s="2276"/>
    </row>
    <row r="40" spans="1:33" ht="21" customHeight="1">
      <c r="A40" s="64" t="s">
        <v>166</v>
      </c>
      <c r="B40" s="2275" t="s">
        <v>1340</v>
      </c>
      <c r="C40" s="2275"/>
      <c r="D40" s="2275"/>
      <c r="E40" s="2275"/>
      <c r="F40" s="2275"/>
      <c r="G40" s="2275"/>
      <c r="H40" s="2275"/>
      <c r="I40" s="2275"/>
      <c r="J40" s="2275"/>
      <c r="K40" s="2275"/>
      <c r="L40" s="2275"/>
      <c r="M40" s="2275"/>
      <c r="N40" s="2275"/>
      <c r="O40" s="2275"/>
      <c r="P40" s="2275"/>
      <c r="Q40" s="2275"/>
      <c r="R40" s="2275"/>
      <c r="S40" s="2275"/>
      <c r="T40" s="2275"/>
      <c r="U40" s="2275"/>
      <c r="V40" s="2275"/>
      <c r="W40" s="2275"/>
      <c r="X40" s="2275"/>
      <c r="Y40" s="2275"/>
      <c r="Z40" s="2275"/>
      <c r="AA40" s="2275"/>
      <c r="AB40" s="2275"/>
      <c r="AC40" s="2275"/>
      <c r="AD40" s="2275"/>
      <c r="AE40" s="2275"/>
      <c r="AF40" s="2275"/>
      <c r="AG40" s="2275"/>
    </row>
  </sheetData>
  <mergeCells count="63">
    <mergeCell ref="A33:R34"/>
    <mergeCell ref="B40:AG40"/>
    <mergeCell ref="AA35:AG35"/>
    <mergeCell ref="A35:Z35"/>
    <mergeCell ref="B39:AG39"/>
    <mergeCell ref="AA33:AG33"/>
    <mergeCell ref="Y34:Z34"/>
    <mergeCell ref="S33:Z33"/>
    <mergeCell ref="S34:X34"/>
    <mergeCell ref="AA34:AF34"/>
    <mergeCell ref="A36:Z37"/>
    <mergeCell ref="AA37:AC37"/>
    <mergeCell ref="AA36:AC36"/>
    <mergeCell ref="AD36:AG36"/>
    <mergeCell ref="AD37:AG37"/>
    <mergeCell ref="C23:I23"/>
    <mergeCell ref="A21:B22"/>
    <mergeCell ref="A23:B24"/>
    <mergeCell ref="Z24:AG24"/>
    <mergeCell ref="E22:S22"/>
    <mergeCell ref="Z22:AG22"/>
    <mergeCell ref="J23:AG23"/>
    <mergeCell ref="J21:AG21"/>
    <mergeCell ref="C21:I21"/>
    <mergeCell ref="E24:S24"/>
    <mergeCell ref="C19:I19"/>
    <mergeCell ref="E20:S20"/>
    <mergeCell ref="Z20:AG20"/>
    <mergeCell ref="J19:AG19"/>
    <mergeCell ref="C16:G16"/>
    <mergeCell ref="I16:N16"/>
    <mergeCell ref="A28:AG28"/>
    <mergeCell ref="A4:AG4"/>
    <mergeCell ref="A8:AG8"/>
    <mergeCell ref="A15:B15"/>
    <mergeCell ref="A14:B14"/>
    <mergeCell ref="A13:B13"/>
    <mergeCell ref="C14:AG14"/>
    <mergeCell ref="C13:AG13"/>
    <mergeCell ref="A5:AG5"/>
    <mergeCell ref="C15:G15"/>
    <mergeCell ref="A10:AG10"/>
    <mergeCell ref="AC15:AF15"/>
    <mergeCell ref="Y15:AB15"/>
    <mergeCell ref="I15:N15"/>
    <mergeCell ref="A16:B16"/>
    <mergeCell ref="A19:B20"/>
    <mergeCell ref="AH32:AI32"/>
    <mergeCell ref="AJ32:AK32"/>
    <mergeCell ref="AA31:AG31"/>
    <mergeCell ref="A25:B27"/>
    <mergeCell ref="S31:Z31"/>
    <mergeCell ref="AA32:AF32"/>
    <mergeCell ref="Y32:Z32"/>
    <mergeCell ref="A31:R32"/>
    <mergeCell ref="S32:X32"/>
    <mergeCell ref="E27:S27"/>
    <mergeCell ref="R25:Y25"/>
    <mergeCell ref="C25:H25"/>
    <mergeCell ref="I25:N25"/>
    <mergeCell ref="Z27:AG27"/>
    <mergeCell ref="I26:AG26"/>
    <mergeCell ref="AB25:AF25"/>
  </mergeCells>
  <phoneticPr fontId="2"/>
  <dataValidations count="3">
    <dataValidation type="list" allowBlank="1" showInputMessage="1" showErrorMessage="1" sqref="C15:G15" xr:uid="{E3880E67-5BAA-416A-B7BC-96370C57DE7F}">
      <formula1>"木造,鉄骨造,RC造,SRC造,その他(※)"</formula1>
    </dataValidation>
    <dataValidation type="list" allowBlank="1" showInputMessage="1" showErrorMessage="1" sqref="C16:G16" xr:uid="{A7E81A02-94D5-40D0-939B-2E88B1E6F26C}">
      <formula1>"事務所,学校,物販店,飲食店,集会所,病院,ホテル,その他(※)"</formula1>
    </dataValidation>
    <dataValidation type="list" allowBlank="1" showInputMessage="1" showErrorMessage="1" sqref="AA36:AA37" xr:uid="{C3D18215-9D4C-4852-BD2B-B3616196B849}">
      <formula1>"□,■"</formula1>
    </dataValidation>
  </dataValidations>
  <printOptions horizontalCentered="1"/>
  <pageMargins left="0.59055118110236227" right="0.59055118110236227" top="0.59055118110236227" bottom="0.59055118110236227" header="0" footer="0"/>
  <pageSetup paperSize="9" scale="82"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6" r:id="rId4" name="Option Button 4">
              <controlPr defaultSize="0" autoFill="0" autoLine="0" autoPict="0">
                <anchor moveWithCells="1">
                  <from>
                    <xdr:col>33</xdr:col>
                    <xdr:colOff>571500</xdr:colOff>
                    <xdr:row>31</xdr:row>
                    <xdr:rowOff>15240</xdr:rowOff>
                  </from>
                  <to>
                    <xdr:col>34</xdr:col>
                    <xdr:colOff>243840</xdr:colOff>
                    <xdr:row>32</xdr:row>
                    <xdr:rowOff>0</xdr:rowOff>
                  </to>
                </anchor>
              </controlPr>
            </control>
          </mc:Choice>
        </mc:AlternateContent>
        <mc:AlternateContent xmlns:mc="http://schemas.openxmlformats.org/markup-compatibility/2006">
          <mc:Choice Requires="x14">
            <control shapeId="3077" r:id="rId5" name="Option Button 5">
              <controlPr defaultSize="0" autoFill="0" autoLine="0" autoPict="0">
                <anchor moveWithCells="1">
                  <from>
                    <xdr:col>35</xdr:col>
                    <xdr:colOff>533400</xdr:colOff>
                    <xdr:row>31</xdr:row>
                    <xdr:rowOff>0</xdr:rowOff>
                  </from>
                  <to>
                    <xdr:col>36</xdr:col>
                    <xdr:colOff>205740</xdr:colOff>
                    <xdr:row>32</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174F9-8901-4CD6-9143-5E8CBCF19E34}">
  <sheetPr codeName="Sheet9">
    <tabColor rgb="FF99FF99"/>
  </sheetPr>
  <dimension ref="A1:BA105"/>
  <sheetViews>
    <sheetView showGridLines="0" view="pageBreakPreview" zoomScaleNormal="100" zoomScaleSheetLayoutView="100" workbookViewId="0">
      <selection activeCell="A8" sqref="A8:AG8"/>
    </sheetView>
  </sheetViews>
  <sheetFormatPr defaultColWidth="9.5546875" defaultRowHeight="13.2"/>
  <cols>
    <col min="1" max="1" width="6.6640625" style="63" customWidth="1"/>
    <col min="2" max="2" width="15.6640625" style="63" customWidth="1"/>
    <col min="3" max="32" width="2.88671875" style="63" customWidth="1"/>
    <col min="33" max="33" width="5.6640625" style="63" customWidth="1"/>
    <col min="34" max="34" width="9.5546875" style="63" customWidth="1"/>
    <col min="35" max="36" width="9.5546875" style="63"/>
    <col min="37" max="37" width="11.33203125" style="63" customWidth="1"/>
    <col min="38" max="38" width="2.88671875" style="63" hidden="1" customWidth="1"/>
    <col min="39" max="39" width="5.109375" style="63" hidden="1" customWidth="1"/>
    <col min="40" max="16384" width="9.5546875" style="63"/>
  </cols>
  <sheetData>
    <row r="1" spans="1:53" ht="14.4">
      <c r="AG1" s="139" t="s">
        <v>1533</v>
      </c>
    </row>
    <row r="4" spans="1:53" ht="19.2">
      <c r="A4" s="2254" t="s">
        <v>38</v>
      </c>
      <c r="B4" s="2254"/>
      <c r="C4" s="2254"/>
      <c r="D4" s="2254"/>
      <c r="E4" s="2254"/>
      <c r="F4" s="2254"/>
      <c r="G4" s="2254"/>
      <c r="H4" s="2254"/>
      <c r="I4" s="2254"/>
      <c r="J4" s="2254"/>
      <c r="K4" s="2254"/>
      <c r="L4" s="2254"/>
      <c r="M4" s="2254"/>
      <c r="N4" s="2254"/>
      <c r="O4" s="2254"/>
      <c r="P4" s="2254"/>
      <c r="Q4" s="2254"/>
      <c r="R4" s="2254"/>
      <c r="S4" s="2254"/>
      <c r="T4" s="2254"/>
      <c r="U4" s="2254"/>
      <c r="V4" s="2254"/>
      <c r="W4" s="2254"/>
      <c r="X4" s="2254"/>
      <c r="Y4" s="2254"/>
      <c r="Z4" s="2254"/>
      <c r="AA4" s="2254"/>
      <c r="AB4" s="2254"/>
      <c r="AC4" s="2254"/>
      <c r="AD4" s="2254"/>
      <c r="AE4" s="2254"/>
      <c r="AF4" s="2254"/>
      <c r="AG4" s="2254"/>
      <c r="AH4" s="1046"/>
      <c r="AI4" s="1046"/>
      <c r="AJ4" s="1046"/>
      <c r="AK4" s="1046"/>
      <c r="AL4" s="1046"/>
      <c r="AM4" s="1046"/>
      <c r="AN4" s="1046"/>
      <c r="AO4" s="1046"/>
      <c r="AP4" s="1046"/>
      <c r="AQ4" s="1046"/>
      <c r="AR4" s="1046"/>
      <c r="AS4" s="1046"/>
      <c r="AT4" s="1046"/>
      <c r="AU4" s="1046"/>
      <c r="AV4" s="1046"/>
      <c r="AW4" s="1046"/>
      <c r="AX4" s="1046"/>
      <c r="AY4" s="1046"/>
      <c r="AZ4" s="1046"/>
      <c r="BA4" s="1046"/>
    </row>
    <row r="5" spans="1:53" s="653" customFormat="1" ht="19.2">
      <c r="A5" s="2261" t="s">
        <v>1104</v>
      </c>
      <c r="B5" s="2261"/>
      <c r="C5" s="2261"/>
      <c r="D5" s="2261"/>
      <c r="E5" s="2261"/>
      <c r="F5" s="2261"/>
      <c r="G5" s="2261"/>
      <c r="H5" s="2261"/>
      <c r="I5" s="2261"/>
      <c r="J5" s="2261"/>
      <c r="K5" s="2261"/>
      <c r="L5" s="2261"/>
      <c r="M5" s="2261"/>
      <c r="N5" s="2261"/>
      <c r="O5" s="2261"/>
      <c r="P5" s="2261"/>
      <c r="Q5" s="2261"/>
      <c r="R5" s="2261"/>
      <c r="S5" s="2261"/>
      <c r="T5" s="2261"/>
      <c r="U5" s="2261"/>
      <c r="V5" s="2261"/>
      <c r="W5" s="2261"/>
      <c r="X5" s="2261"/>
      <c r="Y5" s="2261"/>
      <c r="Z5" s="2261"/>
      <c r="AA5" s="2261"/>
      <c r="AB5" s="2261"/>
      <c r="AC5" s="2261"/>
      <c r="AD5" s="2261"/>
      <c r="AE5" s="2261"/>
      <c r="AF5" s="2261"/>
      <c r="AG5" s="2261"/>
      <c r="AH5" s="1046"/>
      <c r="AI5" s="1046"/>
      <c r="AJ5" s="1046"/>
      <c r="AK5" s="1046"/>
      <c r="AL5" s="1046"/>
      <c r="AM5" s="1046"/>
      <c r="AN5" s="1046"/>
      <c r="AO5" s="1046"/>
      <c r="AP5" s="1046"/>
      <c r="AQ5" s="1046"/>
      <c r="AR5" s="1046"/>
      <c r="AS5" s="1046"/>
      <c r="AT5" s="1046"/>
      <c r="AU5" s="1046"/>
      <c r="AV5" s="1046"/>
      <c r="AW5" s="1046"/>
      <c r="AX5" s="1046"/>
    </row>
    <row r="8" spans="1:53" ht="31.5" customHeight="1">
      <c r="A8" s="2255" t="s">
        <v>939</v>
      </c>
      <c r="B8" s="2255"/>
      <c r="C8" s="2255"/>
      <c r="D8" s="2255"/>
      <c r="E8" s="2255"/>
      <c r="F8" s="2255"/>
      <c r="G8" s="2255"/>
      <c r="H8" s="2255"/>
      <c r="I8" s="2255"/>
      <c r="J8" s="2255"/>
      <c r="K8" s="2255"/>
      <c r="L8" s="2255"/>
      <c r="M8" s="2255"/>
      <c r="N8" s="2255"/>
      <c r="O8" s="2255"/>
      <c r="P8" s="2255"/>
      <c r="Q8" s="2255"/>
      <c r="R8" s="2255"/>
      <c r="S8" s="2255"/>
      <c r="T8" s="2255"/>
      <c r="U8" s="2255"/>
      <c r="V8" s="2255"/>
      <c r="W8" s="2255"/>
      <c r="X8" s="2255"/>
      <c r="Y8" s="2255"/>
      <c r="Z8" s="2255"/>
      <c r="AA8" s="2255"/>
      <c r="AB8" s="2255"/>
      <c r="AC8" s="2255"/>
      <c r="AD8" s="2255"/>
      <c r="AE8" s="2255"/>
      <c r="AF8" s="2255"/>
      <c r="AG8" s="2255"/>
      <c r="AH8" s="1047"/>
      <c r="AI8" s="1047"/>
      <c r="AJ8" s="1047"/>
      <c r="AK8" s="1047"/>
      <c r="AL8" s="1047"/>
      <c r="AM8" s="1047"/>
      <c r="AN8" s="1047"/>
      <c r="AO8" s="1047"/>
      <c r="AP8" s="1047"/>
      <c r="AQ8" s="1047"/>
      <c r="AR8" s="1047"/>
      <c r="AS8" s="1047"/>
      <c r="AT8" s="1047"/>
      <c r="AU8" s="1047"/>
      <c r="AV8" s="1047"/>
      <c r="AW8" s="1047"/>
      <c r="AX8" s="1047"/>
      <c r="AY8" s="1047"/>
      <c r="AZ8" s="1047"/>
    </row>
    <row r="9" spans="1:53" ht="21" customHeight="1"/>
    <row r="10" spans="1:53" ht="21" customHeight="1">
      <c r="A10" s="2264" t="s">
        <v>940</v>
      </c>
      <c r="B10" s="2264"/>
      <c r="C10" s="2264"/>
      <c r="D10" s="2264"/>
      <c r="E10" s="2264"/>
      <c r="F10" s="2264"/>
      <c r="G10" s="2264"/>
      <c r="H10" s="2264"/>
      <c r="I10" s="2264"/>
      <c r="J10" s="2264"/>
      <c r="K10" s="2264"/>
      <c r="L10" s="2264"/>
      <c r="M10" s="2264"/>
      <c r="N10" s="2264"/>
      <c r="O10" s="2264"/>
      <c r="P10" s="2264"/>
      <c r="Q10" s="2264"/>
      <c r="R10" s="2264"/>
      <c r="S10" s="2264"/>
      <c r="T10" s="2264"/>
      <c r="U10" s="2264"/>
      <c r="V10" s="2264"/>
      <c r="W10" s="2264"/>
      <c r="X10" s="2264"/>
      <c r="Y10" s="2264"/>
      <c r="Z10" s="2264"/>
      <c r="AA10" s="2264"/>
      <c r="AB10" s="2264"/>
      <c r="AC10" s="2264"/>
      <c r="AD10" s="2264"/>
      <c r="AE10" s="2264"/>
      <c r="AF10" s="2264"/>
      <c r="AG10" s="2264"/>
    </row>
    <row r="11" spans="1:53" s="56" customFormat="1" ht="21" customHeight="1">
      <c r="A11" s="898"/>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row>
    <row r="12" spans="1:53" s="59" customFormat="1" ht="21" customHeight="1">
      <c r="A12" s="57"/>
      <c r="B12" s="58"/>
      <c r="C12" s="58"/>
      <c r="D12" s="58"/>
      <c r="E12" s="58"/>
      <c r="F12" s="58"/>
      <c r="H12" s="1066"/>
      <c r="N12" s="2300"/>
      <c r="O12" s="2300"/>
      <c r="U12" s="1035" t="s">
        <v>155</v>
      </c>
      <c r="V12" s="2300"/>
      <c r="W12" s="2300"/>
      <c r="X12" s="2300"/>
      <c r="Y12" s="1066" t="s">
        <v>114</v>
      </c>
      <c r="Z12" s="1036" t="s">
        <v>1089</v>
      </c>
      <c r="AC12" s="2300" t="str">
        <f>IF(V12="","",IF(V12="一級","大臣","知事"))</f>
        <v/>
      </c>
      <c r="AD12" s="2300"/>
      <c r="AE12" s="2300"/>
      <c r="AF12" s="2300"/>
      <c r="AG12" s="1036" t="s">
        <v>116</v>
      </c>
      <c r="AJ12" s="57"/>
    </row>
    <row r="13" spans="1:53" s="59" customFormat="1" ht="21" customHeight="1">
      <c r="A13" s="60"/>
      <c r="B13" s="58"/>
      <c r="C13" s="58"/>
      <c r="D13" s="58"/>
      <c r="E13" s="58"/>
      <c r="F13" s="58"/>
      <c r="T13" s="1066" t="s">
        <v>1086</v>
      </c>
      <c r="U13" s="1035" t="s">
        <v>155</v>
      </c>
      <c r="V13" s="2300" t="str">
        <f>IF(V12="","",IF(V12="一級","－",""))</f>
        <v/>
      </c>
      <c r="W13" s="2300"/>
      <c r="X13" s="2300"/>
      <c r="Y13" s="1066" t="s">
        <v>114</v>
      </c>
      <c r="Z13" s="1036" t="s">
        <v>1258</v>
      </c>
      <c r="AA13" s="1034"/>
      <c r="AC13" s="2301"/>
      <c r="AD13" s="2301"/>
      <c r="AE13" s="2301"/>
      <c r="AF13" s="2301"/>
      <c r="AG13" s="1357" t="s">
        <v>152</v>
      </c>
      <c r="AH13" s="1065"/>
      <c r="AI13" s="1065"/>
      <c r="AJ13" s="57"/>
    </row>
    <row r="14" spans="1:53" s="59" customFormat="1" ht="21" customHeight="1">
      <c r="A14" s="60"/>
      <c r="B14" s="58"/>
      <c r="C14" s="58"/>
      <c r="D14" s="58"/>
      <c r="E14" s="58"/>
      <c r="M14" s="1034"/>
      <c r="N14" s="1034"/>
      <c r="O14" s="1034"/>
      <c r="P14" s="1034"/>
      <c r="R14" s="1034"/>
      <c r="S14" s="1034"/>
      <c r="T14" s="1066" t="s">
        <v>153</v>
      </c>
      <c r="U14" s="1034"/>
      <c r="V14" s="2299"/>
      <c r="W14" s="2299"/>
      <c r="X14" s="2299"/>
      <c r="Y14" s="2299"/>
      <c r="Z14" s="2299"/>
      <c r="AA14" s="2299"/>
      <c r="AB14" s="2299"/>
      <c r="AC14" s="2299"/>
      <c r="AD14" s="2299"/>
      <c r="AE14" s="2299"/>
      <c r="AF14" s="2299"/>
      <c r="AG14" s="1034"/>
      <c r="AH14" s="1065"/>
      <c r="AI14" s="1065"/>
      <c r="AJ14" s="1038"/>
    </row>
    <row r="15" spans="1:53" s="59" customFormat="1" ht="21" customHeight="1">
      <c r="A15" s="60"/>
      <c r="B15" s="58"/>
      <c r="C15" s="58"/>
      <c r="D15" s="58"/>
      <c r="F15" s="58"/>
      <c r="M15" s="1034"/>
      <c r="N15" s="1034"/>
      <c r="O15" s="1034"/>
      <c r="P15" s="1034"/>
      <c r="R15" s="1034"/>
      <c r="S15" s="1034"/>
      <c r="T15" s="1066" t="s">
        <v>154</v>
      </c>
      <c r="U15" s="1034"/>
      <c r="V15" s="2299"/>
      <c r="W15" s="2299"/>
      <c r="X15" s="2299"/>
      <c r="Y15" s="2299"/>
      <c r="Z15" s="2299"/>
      <c r="AA15" s="2299"/>
      <c r="AB15" s="2299"/>
      <c r="AC15" s="2299"/>
      <c r="AD15" s="2299"/>
      <c r="AE15" s="2299"/>
      <c r="AF15" s="2299"/>
      <c r="AG15" s="1034"/>
      <c r="AH15" s="1065"/>
      <c r="AI15" s="1065"/>
    </row>
    <row r="16" spans="1:53" s="59" customFormat="1" ht="21" customHeight="1">
      <c r="A16" s="60"/>
      <c r="B16" s="58"/>
      <c r="C16" s="58"/>
      <c r="D16" s="58"/>
      <c r="E16" s="58"/>
      <c r="H16" s="1034"/>
      <c r="K16" s="1034" t="s">
        <v>1084</v>
      </c>
      <c r="L16" s="2300"/>
      <c r="M16" s="2300"/>
      <c r="N16" s="1036"/>
      <c r="S16" s="1066" t="s">
        <v>156</v>
      </c>
      <c r="T16" s="2300"/>
      <c r="U16" s="2300"/>
      <c r="V16" s="2300"/>
      <c r="W16" s="1036" t="s">
        <v>1087</v>
      </c>
      <c r="AA16" s="2301" t="s">
        <v>1256</v>
      </c>
      <c r="AB16" s="2301"/>
      <c r="AC16" s="2301"/>
      <c r="AD16" s="2301"/>
      <c r="AE16" s="2301"/>
      <c r="AF16" s="2301"/>
      <c r="AG16" s="1034" t="s">
        <v>152</v>
      </c>
      <c r="AH16" s="1065"/>
      <c r="AI16" s="1065"/>
      <c r="AJ16" s="57"/>
    </row>
    <row r="17" spans="1:33" ht="21" customHeight="1">
      <c r="A17" s="898"/>
      <c r="B17" s="898"/>
      <c r="C17" s="898"/>
      <c r="D17" s="898"/>
      <c r="E17" s="898"/>
      <c r="F17" s="898"/>
      <c r="G17" s="898"/>
      <c r="H17" s="898"/>
      <c r="I17" s="898"/>
      <c r="J17" s="898"/>
      <c r="K17" s="898"/>
      <c r="L17" s="898"/>
      <c r="M17" s="898"/>
      <c r="N17" s="898"/>
      <c r="O17" s="898"/>
      <c r="P17" s="898"/>
      <c r="Q17" s="898"/>
      <c r="R17" s="898"/>
      <c r="S17" s="898"/>
      <c r="T17" s="898"/>
      <c r="U17" s="898"/>
      <c r="V17" s="898"/>
    </row>
    <row r="18" spans="1:33" ht="21" customHeight="1">
      <c r="A18" s="898" t="s">
        <v>157</v>
      </c>
      <c r="B18" s="898"/>
      <c r="C18" s="898"/>
      <c r="D18" s="898"/>
      <c r="E18" s="898"/>
      <c r="F18" s="898"/>
      <c r="G18" s="898"/>
      <c r="H18" s="898"/>
      <c r="I18" s="898"/>
      <c r="J18" s="898"/>
      <c r="K18" s="898"/>
      <c r="L18" s="898"/>
      <c r="M18" s="898"/>
      <c r="N18" s="898"/>
      <c r="O18" s="898"/>
      <c r="P18" s="898"/>
      <c r="Q18" s="898"/>
      <c r="R18" s="898"/>
      <c r="S18" s="898"/>
      <c r="T18" s="898"/>
      <c r="U18" s="898"/>
      <c r="V18" s="898"/>
    </row>
    <row r="19" spans="1:33" ht="30" customHeight="1">
      <c r="A19" s="2257" t="s">
        <v>158</v>
      </c>
      <c r="B19" s="2257"/>
      <c r="C19" s="2258" t="str">
        <f>IF(基本情報!D13="","",基本情報!D13)</f>
        <v/>
      </c>
      <c r="D19" s="2259"/>
      <c r="E19" s="2259"/>
      <c r="F19" s="2259"/>
      <c r="G19" s="2259"/>
      <c r="H19" s="2259"/>
      <c r="I19" s="2259"/>
      <c r="J19" s="2259"/>
      <c r="K19" s="2259"/>
      <c r="L19" s="2259"/>
      <c r="M19" s="2259"/>
      <c r="N19" s="2259"/>
      <c r="O19" s="2259"/>
      <c r="P19" s="2259"/>
      <c r="Q19" s="2259"/>
      <c r="R19" s="2259"/>
      <c r="S19" s="2259"/>
      <c r="T19" s="2259"/>
      <c r="U19" s="2259"/>
      <c r="V19" s="2259"/>
      <c r="W19" s="2259"/>
      <c r="X19" s="2259"/>
      <c r="Y19" s="2259"/>
      <c r="Z19" s="2259"/>
      <c r="AA19" s="2259"/>
      <c r="AB19" s="2259"/>
      <c r="AC19" s="2259"/>
      <c r="AD19" s="2259"/>
      <c r="AE19" s="2259"/>
      <c r="AF19" s="2259"/>
      <c r="AG19" s="2260"/>
    </row>
    <row r="20" spans="1:33" ht="30" customHeight="1">
      <c r="A20" s="2257" t="s">
        <v>159</v>
      </c>
      <c r="B20" s="2257"/>
      <c r="C20" s="2258"/>
      <c r="D20" s="2259"/>
      <c r="E20" s="2259"/>
      <c r="F20" s="2259"/>
      <c r="G20" s="2259"/>
      <c r="H20" s="2259"/>
      <c r="I20" s="2259"/>
      <c r="J20" s="2259"/>
      <c r="K20" s="2259"/>
      <c r="L20" s="2259"/>
      <c r="M20" s="2259"/>
      <c r="N20" s="2259"/>
      <c r="O20" s="2259"/>
      <c r="P20" s="2259"/>
      <c r="Q20" s="2259"/>
      <c r="R20" s="2259"/>
      <c r="S20" s="2259"/>
      <c r="T20" s="2259"/>
      <c r="U20" s="2259"/>
      <c r="V20" s="2259"/>
      <c r="W20" s="2259"/>
      <c r="X20" s="2259"/>
      <c r="Y20" s="2259"/>
      <c r="Z20" s="2259"/>
      <c r="AA20" s="2259"/>
      <c r="AB20" s="2259"/>
      <c r="AC20" s="2259"/>
      <c r="AD20" s="2259"/>
      <c r="AE20" s="2259"/>
      <c r="AF20" s="2259"/>
      <c r="AG20" s="2260"/>
    </row>
    <row r="21" spans="1:33" ht="30" customHeight="1">
      <c r="A21" s="2256" t="s">
        <v>1235</v>
      </c>
      <c r="B21" s="2256"/>
      <c r="C21" s="2262"/>
      <c r="D21" s="2263"/>
      <c r="E21" s="2263"/>
      <c r="F21" s="2263"/>
      <c r="G21" s="2263"/>
      <c r="H21" s="1351" t="s">
        <v>155</v>
      </c>
      <c r="I21" s="2267"/>
      <c r="J21" s="2267"/>
      <c r="K21" s="2267"/>
      <c r="L21" s="2267"/>
      <c r="M21" s="2267"/>
      <c r="N21" s="2267"/>
      <c r="O21" s="1351" t="s">
        <v>116</v>
      </c>
      <c r="P21" s="1315" t="s">
        <v>1186</v>
      </c>
      <c r="Q21" s="653"/>
      <c r="R21" s="1316"/>
      <c r="S21" s="1315" t="s">
        <v>1187</v>
      </c>
      <c r="T21" s="1315" t="s">
        <v>1188</v>
      </c>
      <c r="U21" s="1354"/>
      <c r="V21" s="1316"/>
      <c r="W21" s="1315" t="s">
        <v>1187</v>
      </c>
      <c r="X21" s="653"/>
      <c r="Y21" s="2266" t="s">
        <v>1253</v>
      </c>
      <c r="Z21" s="2266"/>
      <c r="AA21" s="2266"/>
      <c r="AB21" s="2266"/>
      <c r="AC21" s="2265"/>
      <c r="AD21" s="2265"/>
      <c r="AE21" s="2265"/>
      <c r="AF21" s="2265"/>
      <c r="AG21" s="1352" t="s">
        <v>1189</v>
      </c>
    </row>
    <row r="22" spans="1:33" ht="30" customHeight="1">
      <c r="A22" s="2257" t="s">
        <v>1236</v>
      </c>
      <c r="B22" s="2257"/>
      <c r="C22" s="2262"/>
      <c r="D22" s="2263"/>
      <c r="E22" s="2263"/>
      <c r="F22" s="2263"/>
      <c r="G22" s="2263"/>
      <c r="H22" s="1351" t="s">
        <v>155</v>
      </c>
      <c r="I22" s="2267"/>
      <c r="J22" s="2267"/>
      <c r="K22" s="2267"/>
      <c r="L22" s="2267"/>
      <c r="M22" s="2267"/>
      <c r="N22" s="2267"/>
      <c r="O22" s="1351" t="s">
        <v>116</v>
      </c>
      <c r="P22" s="1355"/>
      <c r="Q22" s="1351"/>
      <c r="R22" s="1347"/>
      <c r="S22" s="1347"/>
      <c r="T22" s="1347"/>
      <c r="U22" s="1336"/>
      <c r="V22" s="1353"/>
      <c r="W22" s="1353"/>
      <c r="X22" s="1353"/>
      <c r="Y22" s="1353"/>
      <c r="Z22" s="1353"/>
      <c r="AA22" s="1353"/>
      <c r="AB22" s="1353"/>
      <c r="AC22" s="1353"/>
      <c r="AD22" s="1353"/>
      <c r="AE22" s="1353"/>
      <c r="AF22" s="1353"/>
      <c r="AG22" s="1337"/>
    </row>
    <row r="23" spans="1:33" s="653" customFormat="1" ht="21" customHeight="1">
      <c r="B23" s="1048"/>
      <c r="C23" s="1366"/>
      <c r="E23" s="1050" t="s">
        <v>1297</v>
      </c>
      <c r="G23" s="1048"/>
      <c r="H23" s="1048"/>
      <c r="I23" s="1048"/>
      <c r="J23" s="1048"/>
      <c r="K23" s="1048"/>
      <c r="L23" s="1048"/>
      <c r="M23" s="1048"/>
      <c r="N23" s="1048"/>
      <c r="O23" s="1048"/>
      <c r="P23" s="1050"/>
      <c r="Q23" s="1050"/>
      <c r="R23" s="1050"/>
      <c r="S23" s="1050"/>
      <c r="T23" s="1050"/>
      <c r="U23" s="1050"/>
      <c r="V23" s="1050"/>
      <c r="W23" s="1050"/>
      <c r="X23" s="1050"/>
      <c r="Y23" s="1050"/>
      <c r="Z23" s="1050"/>
      <c r="AA23" s="1050"/>
      <c r="AB23" s="1050"/>
      <c r="AC23" s="1050"/>
      <c r="AD23" s="1050"/>
      <c r="AE23" s="1050"/>
      <c r="AF23" s="1050"/>
      <c r="AG23" s="1050"/>
    </row>
    <row r="24" spans="1:33" ht="21" customHeight="1">
      <c r="B24" s="1048"/>
      <c r="C24" s="1048"/>
      <c r="D24" s="1048"/>
      <c r="E24" s="1048"/>
      <c r="F24" s="1048"/>
      <c r="G24" s="1048"/>
      <c r="H24" s="1048"/>
      <c r="I24" s="1048"/>
      <c r="J24" s="1048"/>
      <c r="K24" s="1048"/>
      <c r="L24" s="1048"/>
      <c r="M24" s="1048"/>
      <c r="N24" s="1048"/>
      <c r="O24" s="1048"/>
      <c r="P24" s="1050"/>
      <c r="Q24" s="1050"/>
      <c r="R24" s="1050"/>
      <c r="S24" s="1050"/>
      <c r="T24" s="1050"/>
      <c r="U24" s="1050"/>
      <c r="V24" s="1050"/>
      <c r="W24" s="1050"/>
      <c r="X24" s="1050"/>
      <c r="Y24" s="1050"/>
      <c r="Z24" s="1050"/>
      <c r="AA24" s="1050"/>
      <c r="AB24" s="1050"/>
      <c r="AC24" s="1050"/>
      <c r="AD24" s="1050"/>
      <c r="AE24" s="1050"/>
      <c r="AF24" s="1050"/>
      <c r="AG24" s="1050"/>
    </row>
    <row r="25" spans="1:33" ht="21" customHeight="1">
      <c r="A25" s="138" t="s">
        <v>1076</v>
      </c>
      <c r="B25" s="1048"/>
      <c r="C25" s="1048"/>
      <c r="D25" s="1048"/>
      <c r="E25" s="1048"/>
      <c r="F25" s="1048"/>
      <c r="G25" s="1048"/>
      <c r="H25" s="1048"/>
      <c r="I25" s="1048"/>
      <c r="J25" s="1048"/>
      <c r="K25" s="1048"/>
      <c r="L25" s="1048"/>
      <c r="M25" s="1048"/>
      <c r="N25" s="1048"/>
      <c r="O25" s="1048"/>
      <c r="P25" s="1050"/>
      <c r="Q25" s="1050"/>
      <c r="R25" s="1050"/>
      <c r="S25" s="1050"/>
      <c r="T25" s="1050"/>
      <c r="U25" s="1050"/>
      <c r="V25" s="1050"/>
      <c r="W25" s="1050"/>
      <c r="X25" s="1050"/>
      <c r="Y25" s="1050"/>
      <c r="Z25" s="1050"/>
      <c r="AA25" s="1050"/>
      <c r="AB25" s="1050"/>
      <c r="AC25" s="1050"/>
      <c r="AD25" s="1050"/>
      <c r="AE25" s="1050"/>
      <c r="AF25" s="1050"/>
      <c r="AG25" s="1050"/>
    </row>
    <row r="26" spans="1:33" ht="21" customHeight="1">
      <c r="A26" s="2227" t="s">
        <v>1083</v>
      </c>
      <c r="B26" s="2228"/>
      <c r="C26" s="2268" t="s">
        <v>1077</v>
      </c>
      <c r="D26" s="2269"/>
      <c r="E26" s="2269"/>
      <c r="F26" s="2269"/>
      <c r="G26" s="2269"/>
      <c r="H26" s="2269"/>
      <c r="I26" s="2269"/>
      <c r="J26" s="2273" t="str">
        <f>IF(基本情報!G15="個人",基本情報!G20,CONCATENATE(基本情報!G17,"　",基本情報!G18,"　",基本情報!G20))</f>
        <v>　　</v>
      </c>
      <c r="K26" s="2273"/>
      <c r="L26" s="2273"/>
      <c r="M26" s="2273"/>
      <c r="N26" s="2273"/>
      <c r="O26" s="2273"/>
      <c r="P26" s="2273"/>
      <c r="Q26" s="2273"/>
      <c r="R26" s="2273"/>
      <c r="S26" s="2273"/>
      <c r="T26" s="2273"/>
      <c r="U26" s="2273"/>
      <c r="V26" s="2273"/>
      <c r="W26" s="2273"/>
      <c r="X26" s="2273"/>
      <c r="Y26" s="2273"/>
      <c r="Z26" s="2273"/>
      <c r="AA26" s="2273"/>
      <c r="AB26" s="2273"/>
      <c r="AC26" s="2273"/>
      <c r="AD26" s="2273"/>
      <c r="AE26" s="2273"/>
      <c r="AF26" s="2273"/>
      <c r="AG26" s="2274"/>
    </row>
    <row r="27" spans="1:33" ht="21" customHeight="1">
      <c r="A27" s="2231"/>
      <c r="B27" s="2232"/>
      <c r="C27" s="1052" t="s">
        <v>294</v>
      </c>
      <c r="D27" s="1056"/>
      <c r="E27" s="2245" t="str">
        <f>IF(基本情報!G22="","",基本情報!G22)</f>
        <v/>
      </c>
      <c r="F27" s="2245"/>
      <c r="G27" s="2245"/>
      <c r="H27" s="2245"/>
      <c r="I27" s="2245"/>
      <c r="J27" s="2245"/>
      <c r="K27" s="2245"/>
      <c r="L27" s="2245"/>
      <c r="M27" s="2245"/>
      <c r="N27" s="2245"/>
      <c r="O27" s="2245"/>
      <c r="P27" s="2245"/>
      <c r="Q27" s="2245"/>
      <c r="R27" s="2245"/>
      <c r="S27" s="2245"/>
      <c r="T27" s="2245"/>
      <c r="U27" s="2245"/>
      <c r="V27" s="1314"/>
      <c r="W27" s="1314"/>
      <c r="X27" s="1314"/>
      <c r="Y27" s="1054" t="s">
        <v>160</v>
      </c>
      <c r="Z27" s="2271" t="str">
        <f>IF(基本情報!G23="","",基本情報!G23)</f>
        <v/>
      </c>
      <c r="AA27" s="2271"/>
      <c r="AB27" s="2271"/>
      <c r="AC27" s="2271"/>
      <c r="AD27" s="2271"/>
      <c r="AE27" s="2271"/>
      <c r="AF27" s="2271"/>
      <c r="AG27" s="2272"/>
    </row>
    <row r="28" spans="1:33" ht="21" customHeight="1">
      <c r="A28" s="2227" t="s">
        <v>951</v>
      </c>
      <c r="B28" s="2228"/>
      <c r="C28" s="2268" t="s">
        <v>1077</v>
      </c>
      <c r="D28" s="2269"/>
      <c r="E28" s="2269"/>
      <c r="F28" s="2269"/>
      <c r="G28" s="2269"/>
      <c r="H28" s="2269"/>
      <c r="I28" s="2269"/>
      <c r="J28" s="2273" t="str">
        <f>IF(基本情報!G25="個人",基本情報!G30,CONCATENATE(基本情報!G27,"　",基本情報!G28,"　",基本情報!G30))</f>
        <v>　　</v>
      </c>
      <c r="K28" s="2273"/>
      <c r="L28" s="2273"/>
      <c r="M28" s="2273"/>
      <c r="N28" s="2273"/>
      <c r="O28" s="2273"/>
      <c r="P28" s="2273"/>
      <c r="Q28" s="2273"/>
      <c r="R28" s="2273"/>
      <c r="S28" s="2273"/>
      <c r="T28" s="2273"/>
      <c r="U28" s="2273"/>
      <c r="V28" s="2273"/>
      <c r="W28" s="2273"/>
      <c r="X28" s="2273"/>
      <c r="Y28" s="2273"/>
      <c r="Z28" s="2273"/>
      <c r="AA28" s="2273"/>
      <c r="AB28" s="2273"/>
      <c r="AC28" s="2273"/>
      <c r="AD28" s="2273"/>
      <c r="AE28" s="2273"/>
      <c r="AF28" s="2273"/>
      <c r="AG28" s="2274"/>
    </row>
    <row r="29" spans="1:33" ht="21" customHeight="1">
      <c r="A29" s="2231"/>
      <c r="B29" s="2232"/>
      <c r="C29" s="1052" t="s">
        <v>294</v>
      </c>
      <c r="D29" s="1056"/>
      <c r="E29" s="2245" t="str">
        <f>IF(基本情報!G32="","",基本情報!G32)</f>
        <v/>
      </c>
      <c r="F29" s="2245"/>
      <c r="G29" s="2245"/>
      <c r="H29" s="2245"/>
      <c r="I29" s="2245"/>
      <c r="J29" s="2245"/>
      <c r="K29" s="2245"/>
      <c r="L29" s="2245"/>
      <c r="M29" s="2245"/>
      <c r="N29" s="2245"/>
      <c r="O29" s="2245"/>
      <c r="P29" s="2245"/>
      <c r="Q29" s="2245"/>
      <c r="R29" s="2245"/>
      <c r="S29" s="2245"/>
      <c r="T29" s="2245"/>
      <c r="U29" s="2245"/>
      <c r="V29" s="1314"/>
      <c r="W29" s="1314"/>
      <c r="X29" s="1314"/>
      <c r="Y29" s="1054" t="s">
        <v>160</v>
      </c>
      <c r="Z29" s="2271" t="str">
        <f>IF(基本情報!G33="","",基本情報!G33)</f>
        <v/>
      </c>
      <c r="AA29" s="2271"/>
      <c r="AB29" s="2271"/>
      <c r="AC29" s="2271"/>
      <c r="AD29" s="2271"/>
      <c r="AE29" s="2271"/>
      <c r="AF29" s="2271"/>
      <c r="AG29" s="2272"/>
    </row>
    <row r="30" spans="1:33" ht="21" customHeight="1">
      <c r="A30" s="2227" t="s">
        <v>1105</v>
      </c>
      <c r="B30" s="2228"/>
      <c r="C30" s="2268" t="s">
        <v>1077</v>
      </c>
      <c r="D30" s="2269"/>
      <c r="E30" s="2269"/>
      <c r="F30" s="2269"/>
      <c r="G30" s="2269"/>
      <c r="H30" s="2269"/>
      <c r="I30" s="2269"/>
      <c r="J30" s="2273"/>
      <c r="K30" s="2273"/>
      <c r="L30" s="2273"/>
      <c r="M30" s="2273"/>
      <c r="N30" s="2273"/>
      <c r="O30" s="2273"/>
      <c r="P30" s="2273"/>
      <c r="Q30" s="2273"/>
      <c r="R30" s="2273"/>
      <c r="S30" s="2273"/>
      <c r="T30" s="2273"/>
      <c r="U30" s="2273"/>
      <c r="V30" s="2273"/>
      <c r="W30" s="2273"/>
      <c r="X30" s="2273"/>
      <c r="Y30" s="2273"/>
      <c r="Z30" s="2273"/>
      <c r="AA30" s="2273"/>
      <c r="AB30" s="2273"/>
      <c r="AC30" s="2273"/>
      <c r="AD30" s="2273"/>
      <c r="AE30" s="2273"/>
      <c r="AF30" s="2273"/>
      <c r="AG30" s="2274"/>
    </row>
    <row r="31" spans="1:33" ht="21" customHeight="1">
      <c r="A31" s="2231"/>
      <c r="B31" s="2232"/>
      <c r="C31" s="1052" t="s">
        <v>294</v>
      </c>
      <c r="D31" s="1056"/>
      <c r="E31" s="2245"/>
      <c r="F31" s="2245"/>
      <c r="G31" s="2245"/>
      <c r="H31" s="2245"/>
      <c r="I31" s="2245"/>
      <c r="J31" s="2245"/>
      <c r="K31" s="2245"/>
      <c r="L31" s="2245"/>
      <c r="M31" s="2245"/>
      <c r="N31" s="2245"/>
      <c r="O31" s="2245"/>
      <c r="P31" s="2245"/>
      <c r="Q31" s="2245"/>
      <c r="R31" s="2245"/>
      <c r="S31" s="2245"/>
      <c r="T31" s="2245"/>
      <c r="U31" s="2245"/>
      <c r="V31" s="1314"/>
      <c r="W31" s="1314"/>
      <c r="X31" s="1314"/>
      <c r="Y31" s="1054" t="s">
        <v>160</v>
      </c>
      <c r="Z31" s="2271"/>
      <c r="AA31" s="2271"/>
      <c r="AB31" s="2271"/>
      <c r="AC31" s="2271"/>
      <c r="AD31" s="2271"/>
      <c r="AE31" s="2271"/>
      <c r="AF31" s="2271"/>
      <c r="AG31" s="2272"/>
    </row>
    <row r="32" spans="1:33" ht="21" customHeight="1">
      <c r="A32" s="2227" t="s">
        <v>161</v>
      </c>
      <c r="B32" s="2228"/>
      <c r="C32" s="1057" t="s">
        <v>155</v>
      </c>
      <c r="D32" s="2248" t="str">
        <f>IF(V12="","",V12)</f>
        <v/>
      </c>
      <c r="E32" s="2248"/>
      <c r="F32" s="1053" t="s">
        <v>116</v>
      </c>
      <c r="G32" s="2303" t="s">
        <v>1085</v>
      </c>
      <c r="H32" s="2303"/>
      <c r="I32" s="1033" t="s">
        <v>155</v>
      </c>
      <c r="J32" s="2309" t="str">
        <f>IF(AC12="","",AC12)</f>
        <v/>
      </c>
      <c r="K32" s="2309"/>
      <c r="L32" s="63" t="s">
        <v>116</v>
      </c>
      <c r="M32" s="2303" t="s">
        <v>1262</v>
      </c>
      <c r="N32" s="2303"/>
      <c r="O32" s="2303"/>
      <c r="P32" s="63" t="s">
        <v>155</v>
      </c>
      <c r="Q32" s="2304" t="str">
        <f>IF(V13="","",V13)</f>
        <v/>
      </c>
      <c r="R32" s="2304"/>
      <c r="S32" s="2304"/>
      <c r="T32" s="2304"/>
      <c r="U32" s="2304"/>
      <c r="V32" s="2304"/>
      <c r="W32" s="1068" t="s">
        <v>116</v>
      </c>
      <c r="X32" s="1068"/>
      <c r="Y32" s="1067" t="s">
        <v>1088</v>
      </c>
      <c r="Z32" s="2304" t="str">
        <f>IF(AC13="","",AC13)</f>
        <v/>
      </c>
      <c r="AA32" s="2304"/>
      <c r="AB32" s="2304"/>
      <c r="AC32" s="2304"/>
      <c r="AD32" s="2304"/>
      <c r="AE32" s="2304"/>
      <c r="AF32" s="2304"/>
      <c r="AG32" s="1061" t="s">
        <v>152</v>
      </c>
    </row>
    <row r="33" spans="1:39" ht="25.05" customHeight="1">
      <c r="A33" s="2229"/>
      <c r="B33" s="2230"/>
      <c r="C33" s="2305" t="s">
        <v>1094</v>
      </c>
      <c r="D33" s="2251"/>
      <c r="E33" s="2251"/>
      <c r="F33" s="2251"/>
      <c r="G33" s="2251"/>
      <c r="H33" s="2251" t="str">
        <f>IF(V14="","",V14)</f>
        <v/>
      </c>
      <c r="I33" s="2251"/>
      <c r="J33" s="2251"/>
      <c r="K33" s="2251"/>
      <c r="L33" s="2251"/>
      <c r="M33" s="2251"/>
      <c r="N33" s="2251"/>
      <c r="O33" s="2251"/>
      <c r="P33" s="2251"/>
      <c r="Q33" s="2251"/>
      <c r="R33" s="2251"/>
      <c r="S33" s="2251"/>
      <c r="T33" s="2251"/>
      <c r="U33" s="2251"/>
      <c r="V33" s="2251"/>
      <c r="W33" s="2251"/>
      <c r="X33" s="2251"/>
      <c r="Y33" s="2251"/>
      <c r="Z33" s="2251"/>
      <c r="AA33" s="2251"/>
      <c r="AB33" s="2251"/>
      <c r="AC33" s="2251"/>
      <c r="AD33" s="2251"/>
      <c r="AE33" s="2251"/>
      <c r="AF33" s="2251"/>
      <c r="AG33" s="2252"/>
    </row>
    <row r="34" spans="1:39" ht="25.05" customHeight="1">
      <c r="A34" s="2229"/>
      <c r="B34" s="2230"/>
      <c r="C34" s="2306" t="s">
        <v>1093</v>
      </c>
      <c r="D34" s="2307"/>
      <c r="E34" s="2307"/>
      <c r="F34" s="2307"/>
      <c r="G34" s="2307"/>
      <c r="H34" s="2251" t="str">
        <f>IF(V15="","",V15)</f>
        <v/>
      </c>
      <c r="I34" s="2251"/>
      <c r="J34" s="2251"/>
      <c r="K34" s="2251"/>
      <c r="L34" s="2251"/>
      <c r="M34" s="2251"/>
      <c r="N34" s="2251"/>
      <c r="O34" s="2251"/>
      <c r="P34" s="2251"/>
      <c r="Q34" s="2251"/>
      <c r="R34" s="2251"/>
      <c r="S34" s="2251"/>
      <c r="T34" s="2251"/>
      <c r="U34" s="2251"/>
      <c r="V34" s="2251"/>
      <c r="W34" s="2251"/>
      <c r="X34" s="2251"/>
      <c r="Y34" s="2251"/>
      <c r="Z34" s="2251"/>
      <c r="AA34" s="2251"/>
      <c r="AB34" s="2251"/>
      <c r="AC34" s="2251"/>
      <c r="AD34" s="2251"/>
      <c r="AE34" s="2251"/>
      <c r="AF34" s="2251"/>
      <c r="AG34" s="2252"/>
    </row>
    <row r="35" spans="1:39" ht="25.05" customHeight="1">
      <c r="A35" s="2229"/>
      <c r="B35" s="2230"/>
      <c r="C35" s="1062" t="s">
        <v>155</v>
      </c>
      <c r="D35" s="2308" t="str">
        <f>IF(L16="","",L16)</f>
        <v/>
      </c>
      <c r="E35" s="2308"/>
      <c r="F35" s="1049" t="s">
        <v>116</v>
      </c>
      <c r="G35" s="59" t="s">
        <v>1090</v>
      </c>
      <c r="H35" s="59"/>
      <c r="I35" s="59"/>
      <c r="J35" s="1034"/>
      <c r="K35" s="1034"/>
      <c r="L35" s="63" t="s">
        <v>155</v>
      </c>
      <c r="M35" s="2300" t="str">
        <f>IF(T16="","",T16)</f>
        <v/>
      </c>
      <c r="N35" s="2300"/>
      <c r="O35" s="2300"/>
      <c r="P35" s="63" t="s">
        <v>116</v>
      </c>
      <c r="Q35" s="63" t="s">
        <v>1091</v>
      </c>
      <c r="Y35" s="1066" t="s">
        <v>1088</v>
      </c>
      <c r="Z35" s="2302" t="str">
        <f>IF(AC16="","",AC16)</f>
        <v/>
      </c>
      <c r="AA35" s="2302"/>
      <c r="AB35" s="2302"/>
      <c r="AC35" s="2302"/>
      <c r="AD35" s="2302"/>
      <c r="AE35" s="2302"/>
      <c r="AF35" s="2302"/>
      <c r="AG35" s="1063" t="s">
        <v>152</v>
      </c>
    </row>
    <row r="36" spans="1:39" ht="21" customHeight="1">
      <c r="A36" s="2231"/>
      <c r="B36" s="2232"/>
      <c r="C36" s="1052" t="s">
        <v>1092</v>
      </c>
      <c r="D36" s="1056"/>
      <c r="E36" s="2245"/>
      <c r="F36" s="2245"/>
      <c r="G36" s="2245"/>
      <c r="H36" s="2245"/>
      <c r="I36" s="2245"/>
      <c r="J36" s="2245"/>
      <c r="K36" s="2245"/>
      <c r="L36" s="2245"/>
      <c r="M36" s="2245"/>
      <c r="N36" s="2245"/>
      <c r="O36" s="2245"/>
      <c r="P36" s="2245"/>
      <c r="Q36" s="2245"/>
      <c r="R36" s="2245"/>
      <c r="S36" s="2245"/>
      <c r="T36" s="2245"/>
      <c r="U36" s="2245"/>
      <c r="V36" s="2245"/>
      <c r="W36" s="2245"/>
      <c r="X36" s="2245"/>
      <c r="Y36" s="2245"/>
      <c r="Z36" s="2245"/>
      <c r="AA36" s="2245"/>
      <c r="AB36" s="2245"/>
      <c r="AC36" s="2245"/>
      <c r="AD36" s="2245"/>
      <c r="AE36" s="2245"/>
      <c r="AF36" s="2245"/>
      <c r="AG36" s="2297"/>
    </row>
    <row r="37" spans="1:39" ht="21" customHeight="1">
      <c r="A37" s="2227" t="s">
        <v>1078</v>
      </c>
      <c r="B37" s="2228"/>
      <c r="C37" s="1057" t="s">
        <v>1259</v>
      </c>
      <c r="D37" s="1058"/>
      <c r="E37" s="1058"/>
      <c r="F37" s="1058"/>
      <c r="G37" s="1058"/>
      <c r="H37" s="1058"/>
      <c r="I37" s="1058" t="s">
        <v>155</v>
      </c>
      <c r="J37" s="2248"/>
      <c r="K37" s="2248"/>
      <c r="L37" s="2248"/>
      <c r="M37" s="2248"/>
      <c r="N37" s="2248"/>
      <c r="O37" s="1058" t="s">
        <v>116</v>
      </c>
      <c r="P37" s="2298" t="s">
        <v>1260</v>
      </c>
      <c r="Q37" s="2298"/>
      <c r="R37" s="1060" t="s">
        <v>155</v>
      </c>
      <c r="S37" s="2246"/>
      <c r="T37" s="2246"/>
      <c r="U37" s="2246"/>
      <c r="V37" s="2246"/>
      <c r="W37" s="1060" t="s">
        <v>116</v>
      </c>
      <c r="X37" s="1058"/>
      <c r="Y37" s="1066" t="s">
        <v>1088</v>
      </c>
      <c r="Z37" s="2246"/>
      <c r="AA37" s="2246"/>
      <c r="AB37" s="2246"/>
      <c r="AC37" s="2246"/>
      <c r="AD37" s="2246"/>
      <c r="AE37" s="2246"/>
      <c r="AF37" s="2246"/>
      <c r="AG37" s="1061" t="s">
        <v>152</v>
      </c>
    </row>
    <row r="38" spans="1:39" ht="21" customHeight="1">
      <c r="A38" s="2229"/>
      <c r="B38" s="2230"/>
      <c r="C38" s="1062" t="s">
        <v>1082</v>
      </c>
      <c r="D38" s="56"/>
      <c r="E38" s="56"/>
      <c r="F38" s="56"/>
      <c r="G38" s="56"/>
      <c r="H38" s="2251"/>
      <c r="I38" s="2251"/>
      <c r="J38" s="2251"/>
      <c r="K38" s="2251"/>
      <c r="L38" s="2251"/>
      <c r="M38" s="2251"/>
      <c r="N38" s="2251"/>
      <c r="O38" s="2251"/>
      <c r="P38" s="2251"/>
      <c r="Q38" s="2251"/>
      <c r="R38" s="2251"/>
      <c r="S38" s="2251"/>
      <c r="T38" s="2251"/>
      <c r="U38" s="2251"/>
      <c r="V38" s="2251"/>
      <c r="W38" s="2251"/>
      <c r="X38" s="2251"/>
      <c r="Y38" s="2251"/>
      <c r="Z38" s="2251"/>
      <c r="AA38" s="2251"/>
      <c r="AB38" s="2251"/>
      <c r="AC38" s="2251"/>
      <c r="AD38" s="2251"/>
      <c r="AE38" s="2251"/>
      <c r="AF38" s="2251"/>
      <c r="AG38" s="2252"/>
    </row>
    <row r="39" spans="1:39" ht="21" customHeight="1">
      <c r="A39" s="2231"/>
      <c r="B39" s="2232"/>
      <c r="C39" s="1052" t="s">
        <v>294</v>
      </c>
      <c r="D39" s="1056"/>
      <c r="E39" s="2245"/>
      <c r="F39" s="2245"/>
      <c r="G39" s="2245"/>
      <c r="H39" s="2245"/>
      <c r="I39" s="2245"/>
      <c r="J39" s="2245"/>
      <c r="K39" s="2245"/>
      <c r="L39" s="2245"/>
      <c r="M39" s="2245"/>
      <c r="N39" s="2245"/>
      <c r="O39" s="2245"/>
      <c r="P39" s="2245"/>
      <c r="Q39" s="2245"/>
      <c r="R39" s="2245"/>
      <c r="S39" s="2245"/>
      <c r="T39" s="2245"/>
      <c r="U39" s="2245"/>
      <c r="V39" s="2245"/>
      <c r="W39" s="2245"/>
      <c r="X39" s="2245"/>
      <c r="Y39" s="2245"/>
      <c r="Z39" s="2245"/>
      <c r="AA39" s="2245"/>
      <c r="AB39" s="2245"/>
      <c r="AC39" s="2245"/>
      <c r="AD39" s="2245"/>
      <c r="AE39" s="2245"/>
      <c r="AF39" s="2245"/>
      <c r="AG39" s="2297"/>
    </row>
    <row r="40" spans="1:39" ht="21" customHeight="1">
      <c r="A40" s="2289" t="s">
        <v>1075</v>
      </c>
      <c r="B40" s="2289"/>
      <c r="C40" s="2289"/>
      <c r="D40" s="2289"/>
      <c r="E40" s="2289"/>
      <c r="F40" s="2289"/>
      <c r="G40" s="2289"/>
      <c r="H40" s="2289"/>
      <c r="I40" s="2289"/>
      <c r="J40" s="2289"/>
      <c r="K40" s="2289"/>
      <c r="L40" s="2289"/>
      <c r="M40" s="2289"/>
      <c r="N40" s="2289"/>
      <c r="O40" s="2289"/>
      <c r="P40" s="2289"/>
      <c r="Q40" s="2289"/>
      <c r="R40" s="2289"/>
      <c r="S40" s="2289"/>
      <c r="T40" s="2289"/>
      <c r="U40" s="2289"/>
      <c r="V40" s="2289"/>
      <c r="W40" s="2289"/>
      <c r="X40" s="2289"/>
      <c r="Y40" s="2289"/>
      <c r="Z40" s="2289"/>
      <c r="AA40" s="2289"/>
      <c r="AB40" s="2289"/>
      <c r="AC40" s="2289"/>
      <c r="AD40" s="2289"/>
      <c r="AE40" s="2289"/>
      <c r="AF40" s="2289"/>
      <c r="AG40" s="2289"/>
    </row>
    <row r="41" spans="1:39" ht="13.5" customHeight="1">
      <c r="A41" s="1119"/>
      <c r="B41" s="61"/>
      <c r="C41" s="1050"/>
      <c r="D41" s="61"/>
      <c r="E41" s="1116"/>
      <c r="F41" s="1116"/>
      <c r="G41" s="1116"/>
      <c r="H41" s="1116"/>
      <c r="I41" s="1116"/>
      <c r="J41" s="1116"/>
      <c r="K41" s="1116"/>
      <c r="L41" s="1116"/>
      <c r="M41" s="1116"/>
      <c r="N41" s="1116"/>
      <c r="O41" s="1116"/>
      <c r="P41" s="1116"/>
      <c r="Q41" s="1116"/>
      <c r="R41" s="1116"/>
      <c r="S41" s="1116"/>
      <c r="T41" s="1116"/>
      <c r="U41" s="1116"/>
      <c r="V41" s="1116"/>
      <c r="W41" s="1116"/>
      <c r="X41" s="1116"/>
      <c r="Y41" s="1116"/>
      <c r="Z41" s="1116"/>
      <c r="AA41" s="1116"/>
      <c r="AB41" s="1116"/>
      <c r="AC41" s="1116"/>
      <c r="AD41" s="1116"/>
      <c r="AE41" s="1116"/>
      <c r="AF41" s="1116"/>
      <c r="AG41" s="1116"/>
    </row>
    <row r="42" spans="1:39" s="1080" customFormat="1" ht="13.5" customHeight="1">
      <c r="A42" s="2296" t="s">
        <v>978</v>
      </c>
      <c r="B42" s="2296"/>
      <c r="C42" s="2296"/>
      <c r="D42" s="2296"/>
      <c r="E42" s="2296"/>
      <c r="F42" s="2296"/>
      <c r="G42" s="2296"/>
      <c r="H42" s="2296"/>
      <c r="I42" s="2296"/>
      <c r="J42" s="2296"/>
      <c r="K42" s="2296"/>
      <c r="L42" s="2296"/>
      <c r="M42" s="2296"/>
      <c r="N42" s="2296"/>
      <c r="O42" s="2296"/>
      <c r="P42" s="2296"/>
      <c r="Q42" s="2296"/>
      <c r="R42" s="2296"/>
      <c r="S42" s="2296"/>
      <c r="T42" s="2296"/>
      <c r="U42" s="2296"/>
      <c r="V42" s="2296"/>
      <c r="W42" s="2296"/>
      <c r="X42" s="2296"/>
      <c r="Y42" s="2296"/>
      <c r="Z42" s="2296"/>
      <c r="AA42" s="2296"/>
      <c r="AB42" s="2296"/>
      <c r="AC42" s="2296"/>
      <c r="AD42" s="2296"/>
      <c r="AE42" s="2296"/>
      <c r="AF42" s="2296"/>
      <c r="AG42" s="2296"/>
      <c r="AH42" s="1079"/>
      <c r="AI42" s="1079"/>
      <c r="AJ42" s="1079"/>
    </row>
    <row r="43" spans="1:39" s="1081" customFormat="1" ht="13.5" customHeight="1">
      <c r="A43" s="2296"/>
      <c r="B43" s="2296"/>
      <c r="C43" s="2296"/>
      <c r="D43" s="2296"/>
      <c r="E43" s="2296"/>
      <c r="F43" s="2296"/>
      <c r="G43" s="2296"/>
      <c r="H43" s="2296"/>
      <c r="I43" s="2296"/>
      <c r="J43" s="2296"/>
      <c r="K43" s="2296"/>
      <c r="L43" s="2296"/>
      <c r="M43" s="2296"/>
      <c r="N43" s="2296"/>
      <c r="O43" s="2296"/>
      <c r="P43" s="2296"/>
      <c r="Q43" s="2296"/>
      <c r="R43" s="2296"/>
      <c r="S43" s="2296"/>
      <c r="T43" s="2296"/>
      <c r="U43" s="2296"/>
      <c r="V43" s="2296"/>
      <c r="W43" s="2296"/>
      <c r="X43" s="2296"/>
      <c r="Y43" s="2296"/>
      <c r="Z43" s="2296"/>
      <c r="AA43" s="2296"/>
      <c r="AB43" s="2296"/>
      <c r="AC43" s="2296"/>
      <c r="AD43" s="2296"/>
      <c r="AE43" s="2296"/>
      <c r="AF43" s="2296"/>
      <c r="AG43" s="2296"/>
    </row>
    <row r="44" spans="1:39" ht="21" customHeight="1">
      <c r="R44" s="136"/>
      <c r="S44" s="136"/>
      <c r="T44" s="136"/>
      <c r="U44" s="136"/>
      <c r="V44" s="136"/>
      <c r="W44" s="136"/>
      <c r="X44" s="136"/>
      <c r="Y44" s="136"/>
      <c r="Z44" s="136"/>
      <c r="AA44" s="136"/>
      <c r="AB44" s="136"/>
      <c r="AC44" s="136"/>
      <c r="AD44" s="136"/>
      <c r="AE44" s="136"/>
      <c r="AF44" s="136"/>
      <c r="AG44" s="870"/>
    </row>
    <row r="45" spans="1:39" ht="21" customHeight="1">
      <c r="A45" s="62" t="s">
        <v>162</v>
      </c>
      <c r="B45" s="62"/>
      <c r="C45" s="62"/>
      <c r="D45" s="62"/>
      <c r="E45" s="62"/>
      <c r="F45" s="62"/>
      <c r="G45" s="62"/>
      <c r="H45" s="62"/>
      <c r="I45" s="62"/>
      <c r="J45" s="62"/>
      <c r="K45" s="62"/>
      <c r="L45" s="62"/>
      <c r="M45" s="62"/>
      <c r="N45" s="62"/>
      <c r="O45" s="62"/>
      <c r="P45" s="62"/>
      <c r="Q45" s="62"/>
    </row>
    <row r="46" spans="1:39" ht="15" customHeight="1">
      <c r="A46" s="2237" t="s">
        <v>980</v>
      </c>
      <c r="B46" s="2238"/>
      <c r="C46" s="2238"/>
      <c r="D46" s="2238"/>
      <c r="E46" s="2238"/>
      <c r="F46" s="2238"/>
      <c r="G46" s="2238"/>
      <c r="H46" s="2238"/>
      <c r="I46" s="2238"/>
      <c r="J46" s="2238"/>
      <c r="K46" s="2238"/>
      <c r="L46" s="2238"/>
      <c r="M46" s="2238"/>
      <c r="N46" s="2238"/>
      <c r="O46" s="2238"/>
      <c r="P46" s="2238"/>
      <c r="Q46" s="2238"/>
      <c r="R46" s="2239"/>
      <c r="S46" s="2224" t="s">
        <v>982</v>
      </c>
      <c r="T46" s="2225"/>
      <c r="U46" s="2225"/>
      <c r="V46" s="2225"/>
      <c r="W46" s="2225"/>
      <c r="X46" s="2225"/>
      <c r="Y46" s="2225"/>
      <c r="Z46" s="2226"/>
      <c r="AA46" s="2293" t="s">
        <v>1263</v>
      </c>
      <c r="AB46" s="2293"/>
      <c r="AC46" s="2293"/>
      <c r="AD46" s="2293"/>
      <c r="AE46" s="2293"/>
      <c r="AF46" s="2293"/>
      <c r="AG46" s="2294"/>
      <c r="AH46" s="1078" t="s">
        <v>1059</v>
      </c>
      <c r="AI46" s="1069"/>
      <c r="AJ46" s="1070"/>
      <c r="AK46" s="1071"/>
    </row>
    <row r="47" spans="1:39" ht="21" customHeight="1">
      <c r="A47" s="2240"/>
      <c r="B47" s="2241"/>
      <c r="C47" s="2241"/>
      <c r="D47" s="2241"/>
      <c r="E47" s="2241"/>
      <c r="F47" s="2241"/>
      <c r="G47" s="2241"/>
      <c r="H47" s="2241"/>
      <c r="I47" s="2241"/>
      <c r="J47" s="2241"/>
      <c r="K47" s="2241"/>
      <c r="L47" s="2241"/>
      <c r="M47" s="2241"/>
      <c r="N47" s="2241"/>
      <c r="O47" s="2241"/>
      <c r="P47" s="2241"/>
      <c r="Q47" s="2241"/>
      <c r="R47" s="2242"/>
      <c r="S47" s="2290"/>
      <c r="T47" s="2291"/>
      <c r="U47" s="2291"/>
      <c r="V47" s="2291"/>
      <c r="W47" s="2291"/>
      <c r="X47" s="2291"/>
      <c r="Y47" s="2291"/>
      <c r="Z47" s="896" t="s">
        <v>439</v>
      </c>
      <c r="AA47" s="2295">
        <f>AM47</f>
        <v>0</v>
      </c>
      <c r="AB47" s="2295"/>
      <c r="AC47" s="2295"/>
      <c r="AD47" s="2295"/>
      <c r="AE47" s="2295"/>
      <c r="AF47" s="2295"/>
      <c r="AG47" s="1359" t="s">
        <v>439</v>
      </c>
      <c r="AH47" s="58" t="s">
        <v>1060</v>
      </c>
      <c r="AI47" s="1072"/>
      <c r="AJ47" s="1800" t="s">
        <v>1717</v>
      </c>
      <c r="AK47" s="1073"/>
      <c r="AL47" s="63">
        <v>1</v>
      </c>
      <c r="AM47" s="63">
        <f>IF(AL47=1,'参考様式1-2'!I59,'参考様式1-3'!J61)</f>
        <v>0</v>
      </c>
    </row>
    <row r="48" spans="1:39" ht="15" customHeight="1">
      <c r="A48" s="2237" t="s">
        <v>981</v>
      </c>
      <c r="B48" s="2238"/>
      <c r="C48" s="2238"/>
      <c r="D48" s="2238"/>
      <c r="E48" s="2238"/>
      <c r="F48" s="2238"/>
      <c r="G48" s="2238"/>
      <c r="H48" s="2238"/>
      <c r="I48" s="2238"/>
      <c r="J48" s="2238"/>
      <c r="K48" s="2238"/>
      <c r="L48" s="2238"/>
      <c r="M48" s="2238"/>
      <c r="N48" s="2238"/>
      <c r="O48" s="2238"/>
      <c r="P48" s="2238"/>
      <c r="Q48" s="2238"/>
      <c r="R48" s="2239"/>
      <c r="S48" s="2224" t="s">
        <v>982</v>
      </c>
      <c r="T48" s="2225"/>
      <c r="U48" s="2225"/>
      <c r="V48" s="2225"/>
      <c r="W48" s="2225"/>
      <c r="X48" s="2225"/>
      <c r="Y48" s="2225"/>
      <c r="Z48" s="2226"/>
      <c r="AA48" s="2293" t="s">
        <v>1263</v>
      </c>
      <c r="AB48" s="2293"/>
      <c r="AC48" s="2293"/>
      <c r="AD48" s="2293"/>
      <c r="AE48" s="2293"/>
      <c r="AF48" s="2293"/>
      <c r="AG48" s="2294"/>
      <c r="AH48" s="1074"/>
      <c r="AI48" s="1075"/>
      <c r="AJ48" s="1076"/>
      <c r="AK48" s="1077"/>
    </row>
    <row r="49" spans="1:33" ht="21" customHeight="1">
      <c r="A49" s="2240"/>
      <c r="B49" s="2241"/>
      <c r="C49" s="2241"/>
      <c r="D49" s="2241"/>
      <c r="E49" s="2241"/>
      <c r="F49" s="2241"/>
      <c r="G49" s="2241"/>
      <c r="H49" s="2241"/>
      <c r="I49" s="2241"/>
      <c r="J49" s="2241"/>
      <c r="K49" s="2241"/>
      <c r="L49" s="2241"/>
      <c r="M49" s="2241"/>
      <c r="N49" s="2241"/>
      <c r="O49" s="2241"/>
      <c r="P49" s="2241"/>
      <c r="Q49" s="2241"/>
      <c r="R49" s="2242"/>
      <c r="S49" s="2290"/>
      <c r="T49" s="2291"/>
      <c r="U49" s="2291"/>
      <c r="V49" s="2291"/>
      <c r="W49" s="2291"/>
      <c r="X49" s="2291"/>
      <c r="Y49" s="2291"/>
      <c r="Z49" s="896" t="s">
        <v>439</v>
      </c>
      <c r="AA49" s="2295">
        <f>'参考様式1-1'!I15</f>
        <v>0</v>
      </c>
      <c r="AB49" s="2295"/>
      <c r="AC49" s="2295"/>
      <c r="AD49" s="2295"/>
      <c r="AE49" s="2295"/>
      <c r="AF49" s="2295"/>
      <c r="AG49" s="1359" t="s">
        <v>439</v>
      </c>
    </row>
    <row r="50" spans="1:33" ht="21" customHeight="1">
      <c r="A50" s="2224" t="s">
        <v>163</v>
      </c>
      <c r="B50" s="2225"/>
      <c r="C50" s="2225"/>
      <c r="D50" s="2225"/>
      <c r="E50" s="2225"/>
      <c r="F50" s="2225"/>
      <c r="G50" s="2225"/>
      <c r="H50" s="2225"/>
      <c r="I50" s="2225"/>
      <c r="J50" s="2225"/>
      <c r="K50" s="2225"/>
      <c r="L50" s="2225"/>
      <c r="M50" s="2225"/>
      <c r="N50" s="2225"/>
      <c r="O50" s="2225"/>
      <c r="P50" s="2225"/>
      <c r="Q50" s="2225"/>
      <c r="R50" s="2225"/>
      <c r="S50" s="2225"/>
      <c r="T50" s="2225"/>
      <c r="U50" s="2225"/>
      <c r="V50" s="2225"/>
      <c r="W50" s="2225"/>
      <c r="X50" s="2225"/>
      <c r="Y50" s="2225"/>
      <c r="Z50" s="2226"/>
      <c r="AA50" s="2292" t="s">
        <v>164</v>
      </c>
      <c r="AB50" s="2293"/>
      <c r="AC50" s="2293"/>
      <c r="AD50" s="2293"/>
      <c r="AE50" s="2293"/>
      <c r="AF50" s="2293"/>
      <c r="AG50" s="2294"/>
    </row>
    <row r="51" spans="1:33" s="653" customFormat="1" ht="35.1" customHeight="1">
      <c r="A51" s="2277"/>
      <c r="B51" s="2278"/>
      <c r="C51" s="2278"/>
      <c r="D51" s="2278"/>
      <c r="E51" s="2278"/>
      <c r="F51" s="2278"/>
      <c r="G51" s="2278"/>
      <c r="H51" s="2278"/>
      <c r="I51" s="2278"/>
      <c r="J51" s="2278"/>
      <c r="K51" s="2278"/>
      <c r="L51" s="2278"/>
      <c r="M51" s="2278"/>
      <c r="N51" s="2278"/>
      <c r="O51" s="2278"/>
      <c r="P51" s="2278"/>
      <c r="Q51" s="2278"/>
      <c r="R51" s="2278"/>
      <c r="S51" s="2278"/>
      <c r="T51" s="2278"/>
      <c r="U51" s="2278"/>
      <c r="V51" s="2278"/>
      <c r="W51" s="2278"/>
      <c r="X51" s="2278"/>
      <c r="Y51" s="2278"/>
      <c r="Z51" s="2279"/>
      <c r="AA51" s="2285" t="s">
        <v>117</v>
      </c>
      <c r="AB51" s="2286"/>
      <c r="AC51" s="2286"/>
      <c r="AD51" s="2278" t="s">
        <v>1339</v>
      </c>
      <c r="AE51" s="2278"/>
      <c r="AF51" s="2278"/>
      <c r="AG51" s="2279"/>
    </row>
    <row r="52" spans="1:33" s="653" customFormat="1" ht="35.1" customHeight="1">
      <c r="A52" s="2280"/>
      <c r="B52" s="2281"/>
      <c r="C52" s="2281"/>
      <c r="D52" s="2281"/>
      <c r="E52" s="2281"/>
      <c r="F52" s="2281"/>
      <c r="G52" s="2281"/>
      <c r="H52" s="2281"/>
      <c r="I52" s="2281"/>
      <c r="J52" s="2281"/>
      <c r="K52" s="2281"/>
      <c r="L52" s="2281"/>
      <c r="M52" s="2281"/>
      <c r="N52" s="2281"/>
      <c r="O52" s="2281"/>
      <c r="P52" s="2281"/>
      <c r="Q52" s="2281"/>
      <c r="R52" s="2281"/>
      <c r="S52" s="2281"/>
      <c r="T52" s="2281"/>
      <c r="U52" s="2281"/>
      <c r="V52" s="2281"/>
      <c r="W52" s="2281"/>
      <c r="X52" s="2281"/>
      <c r="Y52" s="2281"/>
      <c r="Z52" s="2282"/>
      <c r="AA52" s="2283" t="s">
        <v>117</v>
      </c>
      <c r="AB52" s="2284"/>
      <c r="AC52" s="2284"/>
      <c r="AD52" s="2287" t="s">
        <v>1338</v>
      </c>
      <c r="AE52" s="2287"/>
      <c r="AF52" s="2287"/>
      <c r="AG52" s="2288"/>
    </row>
    <row r="53" spans="1:33" ht="15" customHeight="1">
      <c r="A53" s="64"/>
      <c r="B53" s="64"/>
      <c r="C53" s="64"/>
      <c r="D53" s="64"/>
      <c r="E53" s="64"/>
      <c r="F53" s="64"/>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row>
    <row r="54" spans="1:33" ht="45.75" customHeight="1">
      <c r="A54" s="872" t="s">
        <v>165</v>
      </c>
      <c r="B54" s="2276" t="s">
        <v>1134</v>
      </c>
      <c r="C54" s="2276"/>
      <c r="D54" s="2276"/>
      <c r="E54" s="2276"/>
      <c r="F54" s="2276"/>
      <c r="G54" s="2276"/>
      <c r="H54" s="2276"/>
      <c r="I54" s="2276"/>
      <c r="J54" s="2276"/>
      <c r="K54" s="2276"/>
      <c r="L54" s="2276"/>
      <c r="M54" s="2276"/>
      <c r="N54" s="2276"/>
      <c r="O54" s="2276"/>
      <c r="P54" s="2276"/>
      <c r="Q54" s="2276"/>
      <c r="R54" s="2276"/>
      <c r="S54" s="2276"/>
      <c r="T54" s="2276"/>
      <c r="U54" s="2276"/>
      <c r="V54" s="2276"/>
      <c r="W54" s="2276"/>
      <c r="X54" s="2276"/>
      <c r="Y54" s="2276"/>
      <c r="Z54" s="2276"/>
      <c r="AA54" s="2276"/>
      <c r="AB54" s="2276"/>
      <c r="AC54" s="2276"/>
      <c r="AD54" s="2276"/>
      <c r="AE54" s="2276"/>
      <c r="AF54" s="2276"/>
      <c r="AG54" s="2276"/>
    </row>
    <row r="55" spans="1:33" ht="21" customHeight="1">
      <c r="A55" s="64" t="s">
        <v>166</v>
      </c>
      <c r="B55" s="2275" t="s">
        <v>1340</v>
      </c>
      <c r="C55" s="2275"/>
      <c r="D55" s="2275"/>
      <c r="E55" s="2275"/>
      <c r="F55" s="2275"/>
      <c r="G55" s="2275"/>
      <c r="H55" s="2275"/>
      <c r="I55" s="2275"/>
      <c r="J55" s="2275"/>
      <c r="K55" s="2275"/>
      <c r="L55" s="2275"/>
      <c r="M55" s="2275"/>
      <c r="N55" s="2275"/>
      <c r="O55" s="2275"/>
      <c r="P55" s="2275"/>
      <c r="Q55" s="2275"/>
      <c r="R55" s="2275"/>
      <c r="S55" s="2275"/>
      <c r="T55" s="2275"/>
      <c r="U55" s="2275"/>
      <c r="V55" s="2275"/>
      <c r="W55" s="2275"/>
      <c r="X55" s="2275"/>
      <c r="Y55" s="2275"/>
      <c r="Z55" s="2275"/>
      <c r="AA55" s="2275"/>
      <c r="AB55" s="2275"/>
      <c r="AC55" s="2275"/>
      <c r="AD55" s="2275"/>
      <c r="AE55" s="2275"/>
      <c r="AF55" s="2275"/>
      <c r="AG55" s="2275"/>
    </row>
    <row r="56" spans="1:33" ht="21" customHeight="1">
      <c r="A56" s="872"/>
      <c r="B56" s="1037"/>
      <c r="C56" s="1037"/>
      <c r="D56" s="1037"/>
      <c r="E56" s="1037"/>
      <c r="F56" s="1037"/>
      <c r="G56" s="1037"/>
      <c r="H56" s="1037"/>
      <c r="I56" s="1037"/>
      <c r="J56" s="1037"/>
      <c r="K56" s="1037"/>
      <c r="L56" s="1037"/>
      <c r="M56" s="1037"/>
      <c r="N56" s="1037"/>
      <c r="O56" s="1037"/>
      <c r="P56" s="1037"/>
      <c r="Q56" s="1037"/>
      <c r="R56" s="1037"/>
      <c r="S56" s="1037"/>
      <c r="T56" s="1037"/>
      <c r="U56" s="1037"/>
      <c r="V56" s="1037"/>
      <c r="W56" s="1037"/>
      <c r="X56" s="1037"/>
      <c r="Y56" s="1037"/>
      <c r="Z56" s="1037"/>
      <c r="AA56" s="1037"/>
      <c r="AB56" s="1037"/>
      <c r="AC56" s="1037"/>
      <c r="AD56" s="1037"/>
      <c r="AE56" s="1037"/>
      <c r="AF56" s="1037"/>
      <c r="AG56" s="1037"/>
    </row>
    <row r="105" spans="1:33">
      <c r="A105" s="2117" t="str">
        <f>IF(基本情報!D13="","事業名：　　　　　　　　　　　　　　　　　　　　",CONCATENATE("事業名：","",基本情報!D13))</f>
        <v>事業名：　　　　　　　　　　　　　　　　　　　　</v>
      </c>
      <c r="B105" s="2117"/>
      <c r="C105" s="2117"/>
      <c r="D105" s="2117"/>
      <c r="E105" s="2117"/>
      <c r="F105" s="2117"/>
      <c r="G105" s="2117"/>
      <c r="H105" s="2117"/>
      <c r="I105" s="2117"/>
      <c r="J105" s="2117"/>
      <c r="K105" s="2117"/>
      <c r="L105" s="2117"/>
      <c r="M105" s="2117"/>
      <c r="N105" s="2117"/>
      <c r="O105" s="2117"/>
      <c r="P105" s="2117"/>
      <c r="Q105" s="2117"/>
      <c r="R105" s="2117"/>
      <c r="S105" s="2117"/>
      <c r="T105" s="2117"/>
      <c r="U105" s="2117"/>
      <c r="V105" s="2117"/>
      <c r="W105" s="2117"/>
      <c r="X105" s="2117"/>
      <c r="Y105" s="2117"/>
      <c r="Z105" s="2117"/>
      <c r="AA105" s="2117"/>
      <c r="AB105" s="2117"/>
      <c r="AC105" s="2117"/>
      <c r="AD105" s="2117"/>
      <c r="AE105" s="2117"/>
      <c r="AF105" s="2117"/>
      <c r="AG105" s="2117"/>
    </row>
  </sheetData>
  <mergeCells count="86">
    <mergeCell ref="A4:AG4"/>
    <mergeCell ref="A8:AG8"/>
    <mergeCell ref="A19:B19"/>
    <mergeCell ref="C19:AG19"/>
    <mergeCell ref="A20:B20"/>
    <mergeCell ref="C20:AG20"/>
    <mergeCell ref="A5:AG5"/>
    <mergeCell ref="L16:M16"/>
    <mergeCell ref="A10:AG10"/>
    <mergeCell ref="AA16:AB16"/>
    <mergeCell ref="AC16:AF16"/>
    <mergeCell ref="AC12:AF12"/>
    <mergeCell ref="V12:X12"/>
    <mergeCell ref="N12:O12"/>
    <mergeCell ref="T16:V16"/>
    <mergeCell ref="A30:B31"/>
    <mergeCell ref="A32:B36"/>
    <mergeCell ref="H33:AG33"/>
    <mergeCell ref="D32:E32"/>
    <mergeCell ref="E36:AG36"/>
    <mergeCell ref="C33:G33"/>
    <mergeCell ref="C34:G34"/>
    <mergeCell ref="D35:E35"/>
    <mergeCell ref="E31:U31"/>
    <mergeCell ref="C30:I30"/>
    <mergeCell ref="J30:AG30"/>
    <mergeCell ref="Z31:AG31"/>
    <mergeCell ref="J32:K32"/>
    <mergeCell ref="H38:AG38"/>
    <mergeCell ref="V14:AF14"/>
    <mergeCell ref="V15:AF15"/>
    <mergeCell ref="V13:X13"/>
    <mergeCell ref="AC13:AF13"/>
    <mergeCell ref="H34:AG34"/>
    <mergeCell ref="M35:O35"/>
    <mergeCell ref="Z35:AF35"/>
    <mergeCell ref="G32:H32"/>
    <mergeCell ref="Q32:V32"/>
    <mergeCell ref="Y21:AB21"/>
    <mergeCell ref="AC21:AF21"/>
    <mergeCell ref="I22:N22"/>
    <mergeCell ref="Z27:AG27"/>
    <mergeCell ref="Z32:AF32"/>
    <mergeCell ref="M32:O32"/>
    <mergeCell ref="A22:B22"/>
    <mergeCell ref="A21:B21"/>
    <mergeCell ref="E29:U29"/>
    <mergeCell ref="E27:U27"/>
    <mergeCell ref="A28:B29"/>
    <mergeCell ref="C28:I28"/>
    <mergeCell ref="J28:AG28"/>
    <mergeCell ref="Z29:AG29"/>
    <mergeCell ref="A26:B27"/>
    <mergeCell ref="C26:I26"/>
    <mergeCell ref="J26:AG26"/>
    <mergeCell ref="C21:G21"/>
    <mergeCell ref="C22:G22"/>
    <mergeCell ref="I21:N21"/>
    <mergeCell ref="A37:B39"/>
    <mergeCell ref="S46:Z46"/>
    <mergeCell ref="A48:R49"/>
    <mergeCell ref="A46:R47"/>
    <mergeCell ref="AA49:AF49"/>
    <mergeCell ref="AA48:AG48"/>
    <mergeCell ref="AA47:AF47"/>
    <mergeCell ref="AA46:AG46"/>
    <mergeCell ref="S49:Y49"/>
    <mergeCell ref="S48:Z48"/>
    <mergeCell ref="A42:AG43"/>
    <mergeCell ref="E39:AG39"/>
    <mergeCell ref="J37:N37"/>
    <mergeCell ref="P37:Q37"/>
    <mergeCell ref="S37:V37"/>
    <mergeCell ref="Z37:AF37"/>
    <mergeCell ref="A105:AG105"/>
    <mergeCell ref="AD51:AG51"/>
    <mergeCell ref="AA52:AC52"/>
    <mergeCell ref="AD52:AG52"/>
    <mergeCell ref="A40:AG40"/>
    <mergeCell ref="B55:AG55"/>
    <mergeCell ref="B54:AG54"/>
    <mergeCell ref="S47:Y47"/>
    <mergeCell ref="AA50:AG50"/>
    <mergeCell ref="A50:Z50"/>
    <mergeCell ref="A51:Z52"/>
    <mergeCell ref="AA51:AC51"/>
  </mergeCells>
  <phoneticPr fontId="2"/>
  <dataValidations count="4">
    <dataValidation type="list" allowBlank="1" showInputMessage="1" showErrorMessage="1" sqref="L16:M16 V12" xr:uid="{89EDC98F-7FBE-40EE-B2D5-94CC373680FC}">
      <formula1>"一級,二級"</formula1>
    </dataValidation>
    <dataValidation type="list" allowBlank="1" showInputMessage="1" showErrorMessage="1" sqref="C22:G22" xr:uid="{D42F1428-B425-42E6-80EF-47FE8CD25D80}">
      <formula1>"事務所,学校,物販店,飲食店,集会所,病院,ホテル,その他(※)"</formula1>
    </dataValidation>
    <dataValidation type="list" allowBlank="1" showInputMessage="1" showErrorMessage="1" sqref="C21:G21" xr:uid="{E7072A6C-F63A-40D1-A4BE-6070D2E505A7}">
      <formula1>"木造,鉄骨造,RC造,SRC造,その他(※)"</formula1>
    </dataValidation>
    <dataValidation type="list" allowBlank="1" showInputMessage="1" showErrorMessage="1" sqref="AA51:AA52" xr:uid="{5382FCC7-9B9E-411B-8C93-22760F73EE39}">
      <formula1>"□,■"</formula1>
    </dataValidation>
  </dataValidations>
  <printOptions horizontalCentered="1"/>
  <pageMargins left="0.59055118110236227" right="0.59055118110236227" top="0.59055118110236227" bottom="0.59055118110236227" header="0" footer="0"/>
  <pageSetup paperSize="9" scale="82" fitToHeight="0" orientation="portrait" r:id="rId1"/>
  <rowBreaks count="1" manualBreakCount="1">
    <brk id="43" max="32" man="1"/>
  </rowBreaks>
  <drawing r:id="rId2"/>
  <legacyDrawing r:id="rId3"/>
  <mc:AlternateContent xmlns:mc="http://schemas.openxmlformats.org/markup-compatibility/2006">
    <mc:Choice Requires="x14">
      <controls>
        <mc:AlternateContent xmlns:mc="http://schemas.openxmlformats.org/markup-compatibility/2006">
          <mc:Choice Requires="x14">
            <control shapeId="59393" r:id="rId4" name="Option Button 1">
              <controlPr defaultSize="0" autoFill="0" autoLine="0" autoPict="0">
                <anchor moveWithCells="1">
                  <from>
                    <xdr:col>33</xdr:col>
                    <xdr:colOff>571500</xdr:colOff>
                    <xdr:row>47</xdr:row>
                    <xdr:rowOff>15240</xdr:rowOff>
                  </from>
                  <to>
                    <xdr:col>34</xdr:col>
                    <xdr:colOff>243840</xdr:colOff>
                    <xdr:row>48</xdr:row>
                    <xdr:rowOff>68580</xdr:rowOff>
                  </to>
                </anchor>
              </controlPr>
            </control>
          </mc:Choice>
        </mc:AlternateContent>
        <mc:AlternateContent xmlns:mc="http://schemas.openxmlformats.org/markup-compatibility/2006">
          <mc:Choice Requires="x14">
            <control shapeId="59394" r:id="rId5" name="Option Button 2">
              <controlPr defaultSize="0" autoFill="0" autoLine="0" autoPict="0">
                <anchor moveWithCells="1">
                  <from>
                    <xdr:col>35</xdr:col>
                    <xdr:colOff>533400</xdr:colOff>
                    <xdr:row>47</xdr:row>
                    <xdr:rowOff>0</xdr:rowOff>
                  </from>
                  <to>
                    <xdr:col>36</xdr:col>
                    <xdr:colOff>205740</xdr:colOff>
                    <xdr:row>48</xdr:row>
                    <xdr:rowOff>60960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99FF99"/>
  </sheetPr>
  <dimension ref="A1:E47"/>
  <sheetViews>
    <sheetView showGridLines="0" view="pageBreakPreview" zoomScaleNormal="100" zoomScaleSheetLayoutView="100" workbookViewId="0">
      <selection activeCell="C4" sqref="C4:C5"/>
    </sheetView>
  </sheetViews>
  <sheetFormatPr defaultColWidth="9.5546875" defaultRowHeight="13.2"/>
  <cols>
    <col min="1" max="1" width="8.109375" style="698" customWidth="1"/>
    <col min="2" max="2" width="11.5546875" style="698" customWidth="1"/>
    <col min="3" max="4" width="3.88671875" style="698" customWidth="1"/>
    <col min="5" max="5" width="66.6640625" style="698" customWidth="1"/>
    <col min="6" max="16384" width="9.5546875" style="698"/>
  </cols>
  <sheetData>
    <row r="1" spans="1:5" ht="15" customHeight="1">
      <c r="A1" s="56"/>
      <c r="B1" s="56"/>
      <c r="C1" s="56"/>
      <c r="D1" s="56"/>
      <c r="E1" s="139"/>
    </row>
    <row r="2" spans="1:5" ht="18.75" customHeight="1">
      <c r="A2" s="1383" t="s">
        <v>1300</v>
      </c>
      <c r="B2" s="56"/>
      <c r="C2" s="56"/>
      <c r="D2" s="56"/>
      <c r="E2" s="56"/>
    </row>
    <row r="3" spans="1:5" ht="16.5" customHeight="1">
      <c r="A3" s="2310" t="s">
        <v>168</v>
      </c>
      <c r="B3" s="2310"/>
      <c r="C3" s="2310"/>
      <c r="D3" s="2310" t="s">
        <v>169</v>
      </c>
      <c r="E3" s="2310"/>
    </row>
    <row r="4" spans="1:5" ht="17.25" customHeight="1">
      <c r="A4" s="2311" t="s">
        <v>170</v>
      </c>
      <c r="B4" s="2312"/>
      <c r="C4" s="2313" t="s">
        <v>117</v>
      </c>
      <c r="D4" s="66" t="s">
        <v>117</v>
      </c>
      <c r="E4" s="67" t="s">
        <v>171</v>
      </c>
    </row>
    <row r="5" spans="1:5" ht="24" customHeight="1">
      <c r="A5" s="2311"/>
      <c r="B5" s="2312"/>
      <c r="C5" s="2313"/>
      <c r="D5" s="68" t="s">
        <v>117</v>
      </c>
      <c r="E5" s="69" t="s">
        <v>172</v>
      </c>
    </row>
    <row r="6" spans="1:5" ht="17.25" customHeight="1">
      <c r="A6" s="2311" t="s">
        <v>173</v>
      </c>
      <c r="B6" s="2312"/>
      <c r="C6" s="2313" t="s">
        <v>117</v>
      </c>
      <c r="D6" s="66" t="s">
        <v>117</v>
      </c>
      <c r="E6" s="67" t="s">
        <v>174</v>
      </c>
    </row>
    <row r="7" spans="1:5" ht="17.25" customHeight="1">
      <c r="A7" s="2311"/>
      <c r="B7" s="2312"/>
      <c r="C7" s="2313"/>
      <c r="D7" s="70" t="s">
        <v>117</v>
      </c>
      <c r="E7" s="71" t="s">
        <v>175</v>
      </c>
    </row>
    <row r="8" spans="1:5" ht="17.25" customHeight="1">
      <c r="A8" s="2311"/>
      <c r="B8" s="2312"/>
      <c r="C8" s="2313"/>
      <c r="D8" s="70" t="s">
        <v>117</v>
      </c>
      <c r="E8" s="71" t="s">
        <v>176</v>
      </c>
    </row>
    <row r="9" spans="1:5" ht="24" customHeight="1">
      <c r="A9" s="2311"/>
      <c r="B9" s="2312"/>
      <c r="C9" s="2313"/>
      <c r="D9" s="68" t="s">
        <v>117</v>
      </c>
      <c r="E9" s="69" t="s">
        <v>177</v>
      </c>
    </row>
    <row r="10" spans="1:5" ht="17.25" customHeight="1">
      <c r="A10" s="2311" t="s">
        <v>178</v>
      </c>
      <c r="B10" s="2312"/>
      <c r="C10" s="2313" t="s">
        <v>117</v>
      </c>
      <c r="D10" s="66" t="s">
        <v>117</v>
      </c>
      <c r="E10" s="67" t="s">
        <v>179</v>
      </c>
    </row>
    <row r="11" spans="1:5" ht="17.25" customHeight="1">
      <c r="A11" s="2311"/>
      <c r="B11" s="2312"/>
      <c r="C11" s="2313"/>
      <c r="D11" s="70" t="s">
        <v>117</v>
      </c>
      <c r="E11" s="71" t="s">
        <v>180</v>
      </c>
    </row>
    <row r="12" spans="1:5" ht="17.25" customHeight="1">
      <c r="A12" s="2311"/>
      <c r="B12" s="2312"/>
      <c r="C12" s="2313"/>
      <c r="D12" s="70" t="s">
        <v>117</v>
      </c>
      <c r="E12" s="71" t="s">
        <v>181</v>
      </c>
    </row>
    <row r="13" spans="1:5" ht="17.25" customHeight="1">
      <c r="A13" s="2311"/>
      <c r="B13" s="2312"/>
      <c r="C13" s="2313"/>
      <c r="D13" s="70" t="s">
        <v>117</v>
      </c>
      <c r="E13" s="71" t="s">
        <v>182</v>
      </c>
    </row>
    <row r="14" spans="1:5" ht="17.25" customHeight="1">
      <c r="A14" s="2311"/>
      <c r="B14" s="2312"/>
      <c r="C14" s="2313"/>
      <c r="D14" s="68" t="s">
        <v>117</v>
      </c>
      <c r="E14" s="72" t="s">
        <v>183</v>
      </c>
    </row>
    <row r="15" spans="1:5" ht="17.25" customHeight="1">
      <c r="A15" s="2314" t="s">
        <v>184</v>
      </c>
      <c r="B15" s="2315"/>
      <c r="C15" s="2313" t="s">
        <v>117</v>
      </c>
      <c r="D15" s="66" t="s">
        <v>117</v>
      </c>
      <c r="E15" s="67" t="s">
        <v>185</v>
      </c>
    </row>
    <row r="16" spans="1:5" ht="17.25" customHeight="1">
      <c r="A16" s="2314"/>
      <c r="B16" s="2315"/>
      <c r="C16" s="2313"/>
      <c r="D16" s="70" t="s">
        <v>117</v>
      </c>
      <c r="E16" s="71" t="s">
        <v>180</v>
      </c>
    </row>
    <row r="17" spans="1:5" ht="17.25" customHeight="1">
      <c r="A17" s="2314"/>
      <c r="B17" s="2315"/>
      <c r="C17" s="2313"/>
      <c r="D17" s="70" t="s">
        <v>117</v>
      </c>
      <c r="E17" s="71" t="s">
        <v>186</v>
      </c>
    </row>
    <row r="18" spans="1:5" ht="17.25" customHeight="1">
      <c r="A18" s="2314"/>
      <c r="B18" s="2315"/>
      <c r="C18" s="2313"/>
      <c r="D18" s="70" t="s">
        <v>117</v>
      </c>
      <c r="E18" s="71" t="s">
        <v>187</v>
      </c>
    </row>
    <row r="19" spans="1:5" ht="17.25" customHeight="1">
      <c r="A19" s="2314"/>
      <c r="B19" s="2315"/>
      <c r="C19" s="2313"/>
      <c r="D19" s="70" t="s">
        <v>117</v>
      </c>
      <c r="E19" s="71" t="s">
        <v>188</v>
      </c>
    </row>
    <row r="20" spans="1:5" ht="17.25" customHeight="1">
      <c r="A20" s="2314"/>
      <c r="B20" s="2315"/>
      <c r="C20" s="2313"/>
      <c r="D20" s="70" t="s">
        <v>117</v>
      </c>
      <c r="E20" s="71" t="s">
        <v>189</v>
      </c>
    </row>
    <row r="21" spans="1:5" ht="17.25" customHeight="1">
      <c r="A21" s="2314"/>
      <c r="B21" s="2315"/>
      <c r="C21" s="2313"/>
      <c r="D21" s="68" t="s">
        <v>117</v>
      </c>
      <c r="E21" s="69" t="s">
        <v>190</v>
      </c>
    </row>
    <row r="22" spans="1:5" ht="17.25" customHeight="1">
      <c r="A22" s="2311" t="s">
        <v>191</v>
      </c>
      <c r="B22" s="2312"/>
      <c r="C22" s="2313" t="s">
        <v>117</v>
      </c>
      <c r="D22" s="66" t="s">
        <v>117</v>
      </c>
      <c r="E22" s="67" t="s">
        <v>192</v>
      </c>
    </row>
    <row r="23" spans="1:5" ht="17.25" customHeight="1">
      <c r="A23" s="2311"/>
      <c r="B23" s="2312"/>
      <c r="C23" s="2313"/>
      <c r="D23" s="70" t="s">
        <v>117</v>
      </c>
      <c r="E23" s="71" t="s">
        <v>193</v>
      </c>
    </row>
    <row r="24" spans="1:5" ht="17.25" customHeight="1">
      <c r="A24" s="2311"/>
      <c r="B24" s="2312"/>
      <c r="C24" s="2313"/>
      <c r="D24" s="70" t="s">
        <v>117</v>
      </c>
      <c r="E24" s="71" t="s">
        <v>194</v>
      </c>
    </row>
    <row r="25" spans="1:5" ht="17.25" customHeight="1">
      <c r="A25" s="2311"/>
      <c r="B25" s="2312"/>
      <c r="C25" s="2313"/>
      <c r="D25" s="70" t="s">
        <v>117</v>
      </c>
      <c r="E25" s="71" t="s">
        <v>195</v>
      </c>
    </row>
    <row r="26" spans="1:5" ht="17.25" customHeight="1">
      <c r="A26" s="2311"/>
      <c r="B26" s="2312"/>
      <c r="C26" s="2313"/>
      <c r="D26" s="70" t="s">
        <v>117</v>
      </c>
      <c r="E26" s="71" t="s">
        <v>196</v>
      </c>
    </row>
    <row r="27" spans="1:5" ht="17.25" customHeight="1">
      <c r="A27" s="2311"/>
      <c r="B27" s="2312"/>
      <c r="C27" s="2313"/>
      <c r="D27" s="68" t="s">
        <v>117</v>
      </c>
      <c r="E27" s="69" t="s">
        <v>197</v>
      </c>
    </row>
    <row r="28" spans="1:5" ht="17.25" customHeight="1">
      <c r="A28" s="2311" t="s">
        <v>198</v>
      </c>
      <c r="B28" s="2312"/>
      <c r="C28" s="2313" t="s">
        <v>117</v>
      </c>
      <c r="D28" s="66" t="s">
        <v>117</v>
      </c>
      <c r="E28" s="67" t="s">
        <v>199</v>
      </c>
    </row>
    <row r="29" spans="1:5" ht="17.25" customHeight="1">
      <c r="A29" s="2311"/>
      <c r="B29" s="2312"/>
      <c r="C29" s="2313"/>
      <c r="D29" s="70" t="s">
        <v>117</v>
      </c>
      <c r="E29" s="71" t="s">
        <v>200</v>
      </c>
    </row>
    <row r="30" spans="1:5" ht="17.25" customHeight="1">
      <c r="A30" s="2311"/>
      <c r="B30" s="2312"/>
      <c r="C30" s="2313"/>
      <c r="D30" s="70" t="s">
        <v>117</v>
      </c>
      <c r="E30" s="71" t="s">
        <v>201</v>
      </c>
    </row>
    <row r="31" spans="1:5" ht="24" customHeight="1">
      <c r="A31" s="2311"/>
      <c r="B31" s="2312"/>
      <c r="C31" s="2313"/>
      <c r="D31" s="68" t="s">
        <v>117</v>
      </c>
      <c r="E31" s="69" t="s">
        <v>202</v>
      </c>
    </row>
    <row r="32" spans="1:5" ht="24" customHeight="1">
      <c r="A32" s="2311" t="s">
        <v>203</v>
      </c>
      <c r="B32" s="2312"/>
      <c r="C32" s="73" t="s">
        <v>117</v>
      </c>
      <c r="D32" s="74" t="s">
        <v>117</v>
      </c>
      <c r="E32" s="75" t="s">
        <v>204</v>
      </c>
    </row>
    <row r="33" spans="1:5" ht="15" customHeight="1">
      <c r="A33" s="2314" t="s">
        <v>205</v>
      </c>
      <c r="B33" s="2316" t="s">
        <v>206</v>
      </c>
      <c r="C33" s="2313" t="s">
        <v>117</v>
      </c>
      <c r="D33" s="66" t="s">
        <v>117</v>
      </c>
      <c r="E33" s="67" t="s">
        <v>207</v>
      </c>
    </row>
    <row r="34" spans="1:5" ht="15" customHeight="1">
      <c r="A34" s="2314"/>
      <c r="B34" s="2316"/>
      <c r="C34" s="2313"/>
      <c r="D34" s="68" t="s">
        <v>117</v>
      </c>
      <c r="E34" s="69" t="s">
        <v>208</v>
      </c>
    </row>
    <row r="35" spans="1:5" ht="24" customHeight="1">
      <c r="A35" s="2314"/>
      <c r="B35" s="76" t="s">
        <v>209</v>
      </c>
      <c r="C35" s="73" t="s">
        <v>117</v>
      </c>
      <c r="D35" s="74" t="s">
        <v>117</v>
      </c>
      <c r="E35" s="75" t="s">
        <v>210</v>
      </c>
    </row>
    <row r="36" spans="1:5" ht="24" customHeight="1">
      <c r="A36" s="2314"/>
      <c r="B36" s="77" t="s">
        <v>211</v>
      </c>
      <c r="C36" s="73" t="s">
        <v>117</v>
      </c>
      <c r="D36" s="74" t="s">
        <v>117</v>
      </c>
      <c r="E36" s="75" t="s">
        <v>212</v>
      </c>
    </row>
    <row r="37" spans="1:5" ht="9" customHeight="1">
      <c r="A37" s="903"/>
      <c r="B37" s="899"/>
      <c r="C37" s="899"/>
      <c r="D37" s="899"/>
      <c r="E37" s="899"/>
    </row>
    <row r="38" spans="1:5" ht="41.55" customHeight="1">
      <c r="A38" s="2319" t="s">
        <v>213</v>
      </c>
      <c r="B38" s="2320"/>
      <c r="C38" s="2320"/>
      <c r="D38" s="2320"/>
      <c r="E38" s="2320"/>
    </row>
    <row r="39" spans="1:5" ht="7.5" customHeight="1">
      <c r="A39" s="904"/>
      <c r="B39" s="899"/>
      <c r="C39" s="899"/>
      <c r="D39" s="899"/>
      <c r="E39" s="899"/>
    </row>
    <row r="40" spans="1:5" ht="12.75" customHeight="1">
      <c r="A40" s="2317" t="s">
        <v>214</v>
      </c>
      <c r="B40" s="2317"/>
      <c r="C40" s="2317"/>
      <c r="D40" s="2317"/>
      <c r="E40" s="2317"/>
    </row>
    <row r="41" spans="1:5" ht="12.75" customHeight="1">
      <c r="A41" s="2317" t="s">
        <v>215</v>
      </c>
      <c r="B41" s="2317"/>
      <c r="C41" s="2317"/>
      <c r="D41" s="2317"/>
      <c r="E41" s="2317"/>
    </row>
    <row r="42" spans="1:5" ht="12.75" customHeight="1">
      <c r="A42" s="2317" t="s">
        <v>941</v>
      </c>
      <c r="B42" s="2317"/>
      <c r="C42" s="2317"/>
      <c r="D42" s="2317"/>
      <c r="E42" s="2317"/>
    </row>
    <row r="43" spans="1:5" ht="12.75" customHeight="1">
      <c r="A43" s="2317" t="s">
        <v>942</v>
      </c>
      <c r="B43" s="2317"/>
      <c r="C43" s="2317"/>
      <c r="D43" s="2317"/>
      <c r="E43" s="2317"/>
    </row>
    <row r="44" spans="1:5" ht="12.75" customHeight="1">
      <c r="A44" s="2318" t="s">
        <v>216</v>
      </c>
      <c r="B44" s="2318"/>
      <c r="C44" s="2318"/>
      <c r="D44" s="2318"/>
      <c r="E44" s="2318"/>
    </row>
    <row r="45" spans="1:5" ht="12.75" customHeight="1">
      <c r="A45" s="2317" t="s">
        <v>943</v>
      </c>
      <c r="B45" s="2317"/>
      <c r="C45" s="2317"/>
      <c r="D45" s="2317"/>
      <c r="E45" s="2317"/>
    </row>
    <row r="46" spans="1:5" ht="12.75" customHeight="1">
      <c r="A46" s="2317" t="s">
        <v>944</v>
      </c>
      <c r="B46" s="2317"/>
      <c r="C46" s="2317"/>
      <c r="D46" s="2317"/>
      <c r="E46" s="2317"/>
    </row>
    <row r="47" spans="1:5" ht="12.75" customHeight="1">
      <c r="A47" s="2318" t="s">
        <v>217</v>
      </c>
      <c r="B47" s="2318"/>
      <c r="C47" s="2318"/>
      <c r="D47" s="2318"/>
      <c r="E47" s="2318"/>
    </row>
  </sheetData>
  <mergeCells count="27">
    <mergeCell ref="A45:E45"/>
    <mergeCell ref="A46:E46"/>
    <mergeCell ref="A47:E47"/>
    <mergeCell ref="A38:E38"/>
    <mergeCell ref="A40:E40"/>
    <mergeCell ref="A41:E41"/>
    <mergeCell ref="A42:E42"/>
    <mergeCell ref="A43:E43"/>
    <mergeCell ref="A44:E44"/>
    <mergeCell ref="A28:B31"/>
    <mergeCell ref="C28:C31"/>
    <mergeCell ref="A32:B32"/>
    <mergeCell ref="A33:A36"/>
    <mergeCell ref="B33:B34"/>
    <mergeCell ref="C33:C34"/>
    <mergeCell ref="A10:B14"/>
    <mergeCell ref="C10:C14"/>
    <mergeCell ref="A15:B21"/>
    <mergeCell ref="C15:C21"/>
    <mergeCell ref="A22:B27"/>
    <mergeCell ref="C22:C27"/>
    <mergeCell ref="A3:C3"/>
    <mergeCell ref="D3:E3"/>
    <mergeCell ref="A4:B5"/>
    <mergeCell ref="C4:C5"/>
    <mergeCell ref="A6:B9"/>
    <mergeCell ref="C6:C9"/>
  </mergeCells>
  <phoneticPr fontId="2"/>
  <dataValidations count="1">
    <dataValidation type="list" allowBlank="1" showInputMessage="1" showErrorMessage="1" sqref="C4:D36" xr:uid="{00000000-0002-0000-0800-000000000000}">
      <formula1>"□,■"</formula1>
    </dataValidation>
  </dataValidations>
  <printOptions horizontalCentered="1"/>
  <pageMargins left="0.59055118110236227" right="0.59055118110236227" top="0.59055118110236227" bottom="0.39370078740157483" header="0" footer="0"/>
  <pageSetup paperSize="9" scale="98" fitToWidth="0"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3793D-2E00-4068-A049-5C48091EBAC5}">
  <sheetPr>
    <tabColor rgb="FFFFFF00"/>
  </sheetPr>
  <dimension ref="A1:I32"/>
  <sheetViews>
    <sheetView showGridLines="0" view="pageBreakPreview" zoomScaleNormal="100" zoomScaleSheetLayoutView="100" workbookViewId="0">
      <selection activeCell="A4" sqref="A4:O22"/>
    </sheetView>
  </sheetViews>
  <sheetFormatPr defaultColWidth="9.5546875" defaultRowHeight="13.2"/>
  <cols>
    <col min="1" max="4" width="12.6640625" style="698" customWidth="1"/>
    <col min="5" max="5" width="14.6640625" style="698" customWidth="1"/>
    <col min="6" max="6" width="3.6640625" style="698" customWidth="1"/>
    <col min="7" max="7" width="14.6640625" style="698" customWidth="1"/>
    <col min="8" max="8" width="12.6640625" style="698" customWidth="1"/>
    <col min="9" max="16384" width="9.5546875" style="698"/>
  </cols>
  <sheetData>
    <row r="1" spans="1:9" ht="15" customHeight="1">
      <c r="A1" s="56"/>
      <c r="B1" s="875"/>
      <c r="C1" s="875"/>
      <c r="D1" s="56"/>
      <c r="E1" s="56"/>
      <c r="F1" s="56"/>
      <c r="G1" s="56"/>
      <c r="H1" s="897" t="s">
        <v>220</v>
      </c>
    </row>
    <row r="2" spans="1:9" ht="18" customHeight="1">
      <c r="A2" s="78"/>
      <c r="B2" s="78"/>
      <c r="C2" s="78"/>
      <c r="D2" s="56"/>
      <c r="E2" s="56"/>
      <c r="F2" s="56"/>
      <c r="G2" s="56"/>
      <c r="H2" s="56"/>
    </row>
    <row r="3" spans="1:9" ht="18.75" customHeight="1">
      <c r="A3" s="2120" t="s">
        <v>311</v>
      </c>
      <c r="B3" s="2120"/>
      <c r="C3" s="2120"/>
      <c r="D3" s="2325"/>
      <c r="E3" s="2325"/>
      <c r="F3" s="2325"/>
      <c r="G3" s="2325"/>
      <c r="H3" s="2325"/>
      <c r="I3" s="1793" t="s">
        <v>218</v>
      </c>
    </row>
    <row r="4" spans="1:9" ht="18" customHeight="1">
      <c r="A4" s="2308" t="s">
        <v>222</v>
      </c>
      <c r="B4" s="2308"/>
      <c r="C4" s="2308"/>
      <c r="D4" s="2308"/>
      <c r="E4" s="2308"/>
      <c r="F4" s="2308"/>
      <c r="G4" s="2308"/>
      <c r="H4" s="2308"/>
    </row>
    <row r="5" spans="1:9" ht="18" customHeight="1">
      <c r="A5" s="79"/>
      <c r="B5" s="79"/>
      <c r="C5" s="79"/>
      <c r="D5" s="56"/>
      <c r="E5" s="56"/>
      <c r="F5" s="56"/>
      <c r="G5" s="56"/>
      <c r="H5" s="56"/>
    </row>
    <row r="6" spans="1:9" ht="18" customHeight="1" thickBot="1">
      <c r="A6" s="78"/>
      <c r="B6" s="78"/>
      <c r="C6" s="78"/>
      <c r="D6" s="56"/>
      <c r="E6" s="56"/>
      <c r="F6" s="56"/>
      <c r="G6" s="56"/>
      <c r="H6" s="56"/>
    </row>
    <row r="7" spans="1:9" ht="40.049999999999997" customHeight="1">
      <c r="A7" s="1779" t="s">
        <v>1658</v>
      </c>
      <c r="B7" s="1780" t="s">
        <v>1655</v>
      </c>
      <c r="C7" s="1781" t="s">
        <v>1659</v>
      </c>
      <c r="D7" s="1782" t="s">
        <v>1660</v>
      </c>
      <c r="E7" s="1767"/>
      <c r="F7" s="1767"/>
      <c r="G7" s="1767"/>
      <c r="H7" s="1767"/>
    </row>
    <row r="8" spans="1:9" ht="25.05" customHeight="1">
      <c r="A8" s="1784" t="s">
        <v>1650</v>
      </c>
      <c r="B8" s="1775" t="s">
        <v>1651</v>
      </c>
      <c r="C8" s="1810" t="s">
        <v>1714</v>
      </c>
      <c r="D8" s="1783"/>
      <c r="E8" s="1767"/>
      <c r="F8" s="1767"/>
      <c r="G8" s="1767"/>
      <c r="H8" s="1767"/>
    </row>
    <row r="9" spans="1:9" ht="30" customHeight="1">
      <c r="A9" s="2326"/>
      <c r="B9" s="1787"/>
      <c r="C9" s="2329"/>
      <c r="D9" s="2331"/>
      <c r="E9" s="1768"/>
      <c r="F9" s="1768"/>
      <c r="G9" s="1768"/>
      <c r="H9" s="2328"/>
    </row>
    <row r="10" spans="1:9" ht="40.049999999999997" customHeight="1" thickBot="1">
      <c r="A10" s="2327"/>
      <c r="B10" s="1798" t="s">
        <v>1738</v>
      </c>
      <c r="C10" s="2330"/>
      <c r="D10" s="2332"/>
      <c r="E10" s="1768"/>
      <c r="F10" s="1768"/>
      <c r="G10" s="1768"/>
      <c r="H10" s="2328"/>
    </row>
    <row r="11" spans="1:9" ht="30" customHeight="1">
      <c r="A11" s="78"/>
      <c r="B11" s="78"/>
      <c r="C11" s="78"/>
      <c r="D11" s="56"/>
      <c r="E11" s="56"/>
      <c r="F11" s="56"/>
      <c r="G11" s="56"/>
      <c r="H11" s="56"/>
    </row>
    <row r="12" spans="1:9" ht="30" customHeight="1">
      <c r="A12" s="78"/>
      <c r="B12" s="78"/>
      <c r="C12" s="78"/>
      <c r="D12" s="56"/>
      <c r="E12" s="56"/>
      <c r="F12" s="56"/>
      <c r="G12" s="56"/>
      <c r="H12" s="56"/>
    </row>
    <row r="13" spans="1:9" ht="18" customHeight="1">
      <c r="A13" s="2333" t="s">
        <v>1739</v>
      </c>
      <c r="B13" s="2333"/>
      <c r="C13" s="2333"/>
      <c r="D13" s="2121"/>
      <c r="E13" s="2121"/>
      <c r="F13" s="2121"/>
      <c r="G13" s="2121"/>
      <c r="H13" s="2121"/>
    </row>
    <row r="14" spans="1:9" ht="60" customHeight="1">
      <c r="A14" s="1770" t="s">
        <v>1656</v>
      </c>
      <c r="B14" s="1771" t="s">
        <v>1657</v>
      </c>
      <c r="C14" s="2321" t="s">
        <v>1654</v>
      </c>
      <c r="D14" s="2322"/>
      <c r="E14" s="1772" t="s">
        <v>1653</v>
      </c>
      <c r="F14" s="1773"/>
      <c r="G14" s="1774"/>
      <c r="H14" s="1766" t="s">
        <v>1652</v>
      </c>
    </row>
    <row r="15" spans="1:9" ht="40.049999999999997" customHeight="1">
      <c r="A15" s="1785">
        <v>0</v>
      </c>
      <c r="B15" s="1786">
        <v>0</v>
      </c>
      <c r="C15" s="2323"/>
      <c r="D15" s="2324"/>
      <c r="E15" s="1776" t="s">
        <v>1649</v>
      </c>
      <c r="F15" s="1777" t="s">
        <v>75</v>
      </c>
      <c r="G15" s="1778" t="s">
        <v>1649</v>
      </c>
      <c r="H15" s="1769"/>
    </row>
    <row r="16" spans="1:9" ht="40.049999999999997" customHeight="1">
      <c r="A16" s="1785">
        <v>0</v>
      </c>
      <c r="B16" s="1786">
        <v>0</v>
      </c>
      <c r="C16" s="2323"/>
      <c r="D16" s="2324"/>
      <c r="E16" s="1776" t="s">
        <v>1649</v>
      </c>
      <c r="F16" s="1777" t="s">
        <v>75</v>
      </c>
      <c r="G16" s="1778" t="s">
        <v>1649</v>
      </c>
      <c r="H16" s="1769"/>
    </row>
    <row r="17" spans="1:8" ht="40.049999999999997" customHeight="1">
      <c r="A17" s="1785">
        <v>0</v>
      </c>
      <c r="B17" s="1786">
        <v>0</v>
      </c>
      <c r="C17" s="2323"/>
      <c r="D17" s="2324"/>
      <c r="E17" s="1776" t="s">
        <v>1649</v>
      </c>
      <c r="F17" s="1777" t="s">
        <v>75</v>
      </c>
      <c r="G17" s="1778" t="s">
        <v>1649</v>
      </c>
      <c r="H17" s="1769"/>
    </row>
    <row r="18" spans="1:8" ht="40.049999999999997" customHeight="1">
      <c r="A18" s="1785">
        <v>0</v>
      </c>
      <c r="B18" s="1786">
        <v>0</v>
      </c>
      <c r="C18" s="2323"/>
      <c r="D18" s="2324"/>
      <c r="E18" s="1776" t="s">
        <v>1649</v>
      </c>
      <c r="F18" s="1777" t="s">
        <v>75</v>
      </c>
      <c r="G18" s="1778" t="s">
        <v>1649</v>
      </c>
      <c r="H18" s="1769"/>
    </row>
    <row r="19" spans="1:8" ht="40.049999999999997" customHeight="1">
      <c r="A19" s="1785">
        <v>0</v>
      </c>
      <c r="B19" s="1786">
        <v>0</v>
      </c>
      <c r="C19" s="2323"/>
      <c r="D19" s="2324"/>
      <c r="E19" s="1776" t="s">
        <v>1649</v>
      </c>
      <c r="F19" s="1777" t="s">
        <v>75</v>
      </c>
      <c r="G19" s="1778" t="s">
        <v>1649</v>
      </c>
      <c r="H19" s="1769"/>
    </row>
    <row r="20" spans="1:8">
      <c r="A20" s="54"/>
      <c r="B20" s="54"/>
      <c r="C20" s="54"/>
      <c r="D20" s="56"/>
      <c r="E20" s="56"/>
      <c r="F20" s="56"/>
      <c r="G20" s="56"/>
      <c r="H20" s="56"/>
    </row>
    <row r="21" spans="1:8" ht="14.4">
      <c r="A21" s="78"/>
      <c r="B21" s="78"/>
      <c r="C21" s="78"/>
      <c r="D21" s="56"/>
      <c r="E21" s="56"/>
      <c r="F21" s="56"/>
      <c r="G21" s="56"/>
      <c r="H21" s="56"/>
    </row>
    <row r="22" spans="1:8" ht="14.4">
      <c r="A22" s="78"/>
      <c r="B22" s="78"/>
      <c r="C22" s="78"/>
      <c r="D22" s="56"/>
      <c r="E22" s="56"/>
      <c r="F22" s="56"/>
      <c r="G22" s="56"/>
      <c r="H22" s="56"/>
    </row>
    <row r="23" spans="1:8" ht="14.4">
      <c r="A23" s="78"/>
      <c r="B23" s="78"/>
      <c r="C23" s="78"/>
      <c r="D23" s="56"/>
      <c r="E23" s="56"/>
      <c r="F23" s="56"/>
      <c r="G23" s="56"/>
      <c r="H23" s="56"/>
    </row>
    <row r="24" spans="1:8" ht="14.4">
      <c r="A24" s="78"/>
      <c r="B24" s="78"/>
      <c r="C24" s="78"/>
      <c r="D24" s="56"/>
      <c r="E24" s="56"/>
      <c r="F24" s="56"/>
      <c r="G24" s="56"/>
      <c r="H24" s="56"/>
    </row>
    <row r="25" spans="1:8" ht="14.4">
      <c r="A25" s="78"/>
      <c r="B25" s="78"/>
      <c r="C25" s="78"/>
      <c r="D25" s="56"/>
      <c r="E25" s="56"/>
      <c r="F25" s="56"/>
      <c r="G25" s="56"/>
      <c r="H25" s="56"/>
    </row>
    <row r="26" spans="1:8" ht="14.4">
      <c r="A26" s="78"/>
      <c r="B26" s="78"/>
      <c r="C26" s="78"/>
      <c r="D26" s="56"/>
      <c r="E26" s="56"/>
      <c r="F26" s="56"/>
      <c r="G26" s="56"/>
      <c r="H26" s="56"/>
    </row>
    <row r="27" spans="1:8" ht="14.4">
      <c r="A27" s="78"/>
      <c r="B27" s="78"/>
      <c r="C27" s="78"/>
      <c r="D27" s="56"/>
      <c r="E27" s="56"/>
      <c r="F27" s="56"/>
      <c r="G27" s="56"/>
      <c r="H27" s="56"/>
    </row>
    <row r="28" spans="1:8" ht="14.4">
      <c r="A28" s="78"/>
      <c r="B28" s="78"/>
      <c r="C28" s="78"/>
      <c r="D28" s="56"/>
      <c r="E28" s="56"/>
      <c r="F28" s="56"/>
      <c r="G28" s="56"/>
      <c r="H28" s="56"/>
    </row>
    <row r="30" spans="1:8" ht="13.5" customHeight="1">
      <c r="A30" s="80" t="s">
        <v>219</v>
      </c>
      <c r="B30" s="80"/>
      <c r="C30" s="80"/>
      <c r="D30" s="56"/>
      <c r="E30" s="56"/>
      <c r="F30" s="56"/>
      <c r="G30" s="56"/>
      <c r="H30" s="56"/>
    </row>
    <row r="32" spans="1:8">
      <c r="A32" s="2117" t="str">
        <f>IF(基本情報!D13="","事業名：　　　　　　　　　　　　　　　　　　　　",CONCATENATE("事業名：",IF(基本情報!D13="","",基本情報!D13)))</f>
        <v>事業名：　　　　　　　　　　　　　　　　　　　　</v>
      </c>
      <c r="B32" s="2117"/>
      <c r="C32" s="2117"/>
      <c r="D32" s="2117"/>
      <c r="E32" s="2117"/>
      <c r="F32" s="2117"/>
      <c r="G32" s="2117"/>
      <c r="H32" s="2117"/>
    </row>
  </sheetData>
  <mergeCells count="14">
    <mergeCell ref="A32:H32"/>
    <mergeCell ref="C14:D14"/>
    <mergeCell ref="C15:D15"/>
    <mergeCell ref="A3:H3"/>
    <mergeCell ref="A9:A10"/>
    <mergeCell ref="H9:H10"/>
    <mergeCell ref="A4:H4"/>
    <mergeCell ref="C16:D16"/>
    <mergeCell ref="C17:D17"/>
    <mergeCell ref="C18:D18"/>
    <mergeCell ref="C19:D19"/>
    <mergeCell ref="C9:C10"/>
    <mergeCell ref="D9:D10"/>
    <mergeCell ref="A13:H13"/>
  </mergeCells>
  <phoneticPr fontId="2"/>
  <printOptions horizontalCentered="1"/>
  <pageMargins left="0.59055118110236227" right="0.59055118110236227" top="0.59055118110236227" bottom="0.59055118110236227" header="0" footer="0"/>
  <pageSetup paperSize="9" fitToWidth="0"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FFFF00"/>
  </sheetPr>
  <dimension ref="A1:X30"/>
  <sheetViews>
    <sheetView showGridLines="0" view="pageBreakPreview" zoomScaleNormal="100" zoomScaleSheetLayoutView="100" workbookViewId="0">
      <selection activeCell="A4" sqref="A4:O22"/>
    </sheetView>
  </sheetViews>
  <sheetFormatPr defaultColWidth="9.109375" defaultRowHeight="13.2"/>
  <cols>
    <col min="1" max="1" width="4" style="19" customWidth="1"/>
    <col min="2" max="2" width="2.6640625" style="19" customWidth="1"/>
    <col min="3" max="3" width="15.5546875" style="19" customWidth="1"/>
    <col min="4" max="4" width="15.109375" style="19" customWidth="1"/>
    <col min="5" max="5" width="5.109375" style="19" customWidth="1"/>
    <col min="6" max="6" width="15.109375" style="19" customWidth="1"/>
    <col min="7" max="7" width="1.44140625" style="19" customWidth="1"/>
    <col min="8" max="8" width="13.6640625" style="19" customWidth="1"/>
    <col min="9" max="9" width="1.6640625" style="19" customWidth="1"/>
    <col min="10" max="10" width="1.44140625" style="19" customWidth="1"/>
    <col min="11" max="11" width="13.6640625" style="19" customWidth="1"/>
    <col min="12" max="12" width="1.6640625" style="19" customWidth="1"/>
    <col min="13" max="13" width="16.5546875" style="19" bestFit="1" customWidth="1"/>
    <col min="14" max="14" width="5.109375" style="19" customWidth="1"/>
    <col min="15" max="15" width="1.44140625" style="19" customWidth="1"/>
    <col min="16" max="16" width="13.6640625" style="19" customWidth="1"/>
    <col min="17" max="17" width="1.6640625" style="19" customWidth="1"/>
    <col min="18" max="18" width="1.44140625" style="19" customWidth="1"/>
    <col min="19" max="19" width="12.6640625" style="19" customWidth="1"/>
    <col min="20" max="20" width="1.6640625" style="19" customWidth="1"/>
    <col min="21" max="21" width="1.44140625" style="19" customWidth="1"/>
    <col min="22" max="22" width="12.6640625" style="19" customWidth="1"/>
    <col min="23" max="23" width="1.44140625" style="19" customWidth="1"/>
    <col min="24" max="16384" width="9.109375" style="19"/>
  </cols>
  <sheetData>
    <row r="1" spans="1:24" ht="15" customHeight="1">
      <c r="A1" s="81"/>
      <c r="B1" s="82"/>
      <c r="C1" s="82"/>
      <c r="D1" s="83"/>
      <c r="E1" s="84"/>
      <c r="F1" s="84"/>
      <c r="G1" s="84"/>
      <c r="H1" s="85"/>
      <c r="I1" s="83"/>
      <c r="J1" s="84"/>
      <c r="K1" s="85"/>
      <c r="L1" s="83"/>
      <c r="M1" s="83"/>
      <c r="N1" s="83"/>
      <c r="O1" s="83"/>
      <c r="P1" s="83"/>
      <c r="Q1" s="83"/>
      <c r="R1" s="83"/>
      <c r="S1" s="83"/>
      <c r="T1" s="83"/>
      <c r="U1" s="84"/>
      <c r="V1" s="2342" t="s">
        <v>246</v>
      </c>
      <c r="W1" s="2342"/>
    </row>
    <row r="2" spans="1:24" ht="19.350000000000001" customHeight="1">
      <c r="A2" s="2343" t="s">
        <v>221</v>
      </c>
      <c r="B2" s="2343"/>
      <c r="C2" s="2343"/>
      <c r="D2" s="2343"/>
      <c r="E2" s="2343"/>
      <c r="F2" s="2343"/>
      <c r="G2" s="2343"/>
      <c r="H2" s="2343"/>
      <c r="I2" s="2343"/>
      <c r="J2" s="2343"/>
      <c r="K2" s="2343"/>
      <c r="L2" s="2343"/>
      <c r="M2" s="2343"/>
      <c r="N2" s="2343"/>
      <c r="O2" s="2343"/>
      <c r="P2" s="2343"/>
      <c r="Q2" s="2343"/>
      <c r="R2" s="2343"/>
      <c r="S2" s="2343"/>
      <c r="T2" s="2343"/>
      <c r="U2" s="2343"/>
      <c r="V2" s="2343"/>
      <c r="W2" s="2343"/>
    </row>
    <row r="3" spans="1:24" s="86" customFormat="1" ht="16.8" thickBot="1">
      <c r="A3" s="2344" t="s">
        <v>222</v>
      </c>
      <c r="B3" s="2344"/>
      <c r="C3" s="2344"/>
      <c r="D3" s="2344"/>
      <c r="E3" s="2344"/>
      <c r="F3" s="2344"/>
      <c r="G3" s="2344"/>
      <c r="H3" s="2344"/>
      <c r="I3" s="2344"/>
      <c r="J3" s="2344"/>
      <c r="K3" s="2344"/>
      <c r="L3" s="2344"/>
      <c r="M3" s="2344"/>
      <c r="N3" s="2344"/>
      <c r="O3" s="2344"/>
      <c r="P3" s="2344"/>
      <c r="Q3" s="2344"/>
      <c r="R3" s="2344"/>
      <c r="S3" s="2344"/>
      <c r="T3" s="2344"/>
      <c r="U3" s="2344"/>
      <c r="V3" s="2344"/>
      <c r="W3" s="2344"/>
    </row>
    <row r="4" spans="1:24" ht="27" customHeight="1">
      <c r="A4" s="2345" t="s">
        <v>223</v>
      </c>
      <c r="B4" s="2346"/>
      <c r="C4" s="2346"/>
      <c r="D4" s="87" t="s">
        <v>224</v>
      </c>
      <c r="E4" s="2349" t="s">
        <v>225</v>
      </c>
      <c r="F4" s="2350" t="s">
        <v>1740</v>
      </c>
      <c r="G4" s="2351"/>
      <c r="H4" s="2351"/>
      <c r="I4" s="2352"/>
      <c r="J4" s="2359" t="s">
        <v>226</v>
      </c>
      <c r="K4" s="2360"/>
      <c r="L4" s="2361"/>
      <c r="M4" s="1809" t="s">
        <v>227</v>
      </c>
      <c r="N4" s="2349" t="s">
        <v>225</v>
      </c>
      <c r="O4" s="2351" t="s">
        <v>228</v>
      </c>
      <c r="P4" s="2351"/>
      <c r="Q4" s="2352"/>
      <c r="R4" s="2359" t="s">
        <v>229</v>
      </c>
      <c r="S4" s="2360"/>
      <c r="T4" s="2361"/>
      <c r="U4" s="2359" t="s">
        <v>1742</v>
      </c>
      <c r="V4" s="2360"/>
      <c r="W4" s="2372"/>
      <c r="X4" s="1794" t="s">
        <v>218</v>
      </c>
    </row>
    <row r="5" spans="1:24" ht="26.1" customHeight="1">
      <c r="A5" s="2347"/>
      <c r="B5" s="2348"/>
      <c r="C5" s="2348"/>
      <c r="D5" s="88" t="s">
        <v>230</v>
      </c>
      <c r="E5" s="2348"/>
      <c r="F5" s="88" t="s">
        <v>230</v>
      </c>
      <c r="G5" s="2353" t="s">
        <v>1741</v>
      </c>
      <c r="H5" s="2354"/>
      <c r="I5" s="2355"/>
      <c r="J5" s="2362"/>
      <c r="K5" s="2363"/>
      <c r="L5" s="2364"/>
      <c r="M5" s="2371" t="s">
        <v>232</v>
      </c>
      <c r="N5" s="2375"/>
      <c r="O5" s="2365" t="s">
        <v>232</v>
      </c>
      <c r="P5" s="2366"/>
      <c r="Q5" s="2367"/>
      <c r="R5" s="2362"/>
      <c r="S5" s="2363"/>
      <c r="T5" s="2364"/>
      <c r="U5" s="2362"/>
      <c r="V5" s="2363"/>
      <c r="W5" s="2373"/>
    </row>
    <row r="6" spans="1:24" ht="26.1" customHeight="1" thickBot="1">
      <c r="A6" s="2347"/>
      <c r="B6" s="2348"/>
      <c r="C6" s="2348"/>
      <c r="D6" s="89" t="s">
        <v>233</v>
      </c>
      <c r="E6" s="2348"/>
      <c r="F6" s="89" t="s">
        <v>233</v>
      </c>
      <c r="G6" s="2356"/>
      <c r="H6" s="2357"/>
      <c r="I6" s="2358"/>
      <c r="J6" s="2356"/>
      <c r="K6" s="2357"/>
      <c r="L6" s="2358"/>
      <c r="M6" s="2368"/>
      <c r="N6" s="2376"/>
      <c r="O6" s="2368"/>
      <c r="P6" s="2369"/>
      <c r="Q6" s="2370"/>
      <c r="R6" s="2356"/>
      <c r="S6" s="2357"/>
      <c r="T6" s="2358"/>
      <c r="U6" s="2356"/>
      <c r="V6" s="2357"/>
      <c r="W6" s="2374"/>
    </row>
    <row r="7" spans="1:24" ht="23.1" customHeight="1">
      <c r="A7" s="2383"/>
      <c r="B7" s="2385"/>
      <c r="C7" s="2386"/>
      <c r="D7" s="1812"/>
      <c r="E7" s="2337" t="s">
        <v>115</v>
      </c>
      <c r="F7" s="1817"/>
      <c r="G7" s="2339">
        <f>F7+F8</f>
        <v>0</v>
      </c>
      <c r="H7" s="2340"/>
      <c r="I7" s="2341"/>
      <c r="J7" s="2339"/>
      <c r="K7" s="2340"/>
      <c r="L7" s="2341"/>
      <c r="M7" s="2389"/>
      <c r="N7" s="2337" t="s">
        <v>115</v>
      </c>
      <c r="O7" s="2339"/>
      <c r="P7" s="2340"/>
      <c r="Q7" s="2341"/>
      <c r="R7" s="2339"/>
      <c r="S7" s="2340"/>
      <c r="T7" s="2341"/>
      <c r="U7" s="2334">
        <f>SUM(G7,J7,O7,R7)</f>
        <v>0</v>
      </c>
      <c r="V7" s="2335"/>
      <c r="W7" s="2336"/>
    </row>
    <row r="8" spans="1:24" ht="23.1" customHeight="1" thickBot="1">
      <c r="A8" s="2384"/>
      <c r="B8" s="2387"/>
      <c r="C8" s="2388"/>
      <c r="D8" s="1813"/>
      <c r="E8" s="2338"/>
      <c r="F8" s="1818"/>
      <c r="G8" s="90" t="s">
        <v>113</v>
      </c>
      <c r="H8" s="1820"/>
      <c r="I8" s="91" t="s">
        <v>114</v>
      </c>
      <c r="J8" s="90" t="s">
        <v>113</v>
      </c>
      <c r="K8" s="1820"/>
      <c r="L8" s="91" t="s">
        <v>114</v>
      </c>
      <c r="M8" s="2390"/>
      <c r="N8" s="2338"/>
      <c r="O8" s="90" t="s">
        <v>113</v>
      </c>
      <c r="P8" s="1820"/>
      <c r="Q8" s="91" t="s">
        <v>114</v>
      </c>
      <c r="R8" s="90" t="s">
        <v>113</v>
      </c>
      <c r="S8" s="1820"/>
      <c r="T8" s="91" t="s">
        <v>114</v>
      </c>
      <c r="U8" s="92" t="s">
        <v>113</v>
      </c>
      <c r="V8" s="1824">
        <f>SUM(H8,K8,P8,S8)</f>
        <v>0</v>
      </c>
      <c r="W8" s="93" t="s">
        <v>114</v>
      </c>
    </row>
    <row r="9" spans="1:24" ht="23.1" customHeight="1">
      <c r="A9" s="2377"/>
      <c r="B9" s="2379"/>
      <c r="C9" s="2380"/>
      <c r="D9" s="1812"/>
      <c r="E9" s="2337" t="s">
        <v>115</v>
      </c>
      <c r="F9" s="1817"/>
      <c r="G9" s="2339">
        <f>F9+F10</f>
        <v>0</v>
      </c>
      <c r="H9" s="2340"/>
      <c r="I9" s="2341"/>
      <c r="J9" s="2339"/>
      <c r="K9" s="2340"/>
      <c r="L9" s="2341"/>
      <c r="M9" s="2389"/>
      <c r="N9" s="2337" t="s">
        <v>115</v>
      </c>
      <c r="O9" s="2339"/>
      <c r="P9" s="2340"/>
      <c r="Q9" s="2341"/>
      <c r="R9" s="2339"/>
      <c r="S9" s="2340"/>
      <c r="T9" s="2341"/>
      <c r="U9" s="2334">
        <f>SUM(G9,J9,O9,R9)</f>
        <v>0</v>
      </c>
      <c r="V9" s="2335"/>
      <c r="W9" s="2336"/>
    </row>
    <row r="10" spans="1:24" ht="23.1" customHeight="1" thickBot="1">
      <c r="A10" s="2378"/>
      <c r="B10" s="2381"/>
      <c r="C10" s="2382"/>
      <c r="D10" s="1813"/>
      <c r="E10" s="2338"/>
      <c r="F10" s="1818"/>
      <c r="G10" s="90" t="s">
        <v>113</v>
      </c>
      <c r="H10" s="1820"/>
      <c r="I10" s="91" t="s">
        <v>114</v>
      </c>
      <c r="J10" s="90" t="s">
        <v>113</v>
      </c>
      <c r="K10" s="1820"/>
      <c r="L10" s="91" t="s">
        <v>114</v>
      </c>
      <c r="M10" s="2390"/>
      <c r="N10" s="2338"/>
      <c r="O10" s="90" t="s">
        <v>113</v>
      </c>
      <c r="P10" s="1820"/>
      <c r="Q10" s="91" t="s">
        <v>114</v>
      </c>
      <c r="R10" s="90" t="s">
        <v>113</v>
      </c>
      <c r="S10" s="1820"/>
      <c r="T10" s="91" t="s">
        <v>114</v>
      </c>
      <c r="U10" s="94" t="s">
        <v>113</v>
      </c>
      <c r="V10" s="1824">
        <f>SUM(H10,K10,P10,S10)</f>
        <v>0</v>
      </c>
      <c r="W10" s="95" t="s">
        <v>114</v>
      </c>
    </row>
    <row r="11" spans="1:24" ht="23.1" customHeight="1">
      <c r="A11" s="2383"/>
      <c r="B11" s="2385"/>
      <c r="C11" s="2386"/>
      <c r="D11" s="1812"/>
      <c r="E11" s="2337" t="s">
        <v>115</v>
      </c>
      <c r="F11" s="1817"/>
      <c r="G11" s="2339">
        <f>F11+F12</f>
        <v>0</v>
      </c>
      <c r="H11" s="2340"/>
      <c r="I11" s="2341"/>
      <c r="J11" s="2339"/>
      <c r="K11" s="2340"/>
      <c r="L11" s="2341"/>
      <c r="M11" s="2389"/>
      <c r="N11" s="2337" t="s">
        <v>115</v>
      </c>
      <c r="O11" s="2339"/>
      <c r="P11" s="2340"/>
      <c r="Q11" s="2341"/>
      <c r="R11" s="2339"/>
      <c r="S11" s="2340"/>
      <c r="T11" s="2341"/>
      <c r="U11" s="2334">
        <f>SUM(G11,J11,O11,R11)</f>
        <v>0</v>
      </c>
      <c r="V11" s="2335"/>
      <c r="W11" s="2336"/>
    </row>
    <row r="12" spans="1:24" ht="23.1" customHeight="1" thickBot="1">
      <c r="A12" s="2384"/>
      <c r="B12" s="2387"/>
      <c r="C12" s="2388"/>
      <c r="D12" s="1813"/>
      <c r="E12" s="2391"/>
      <c r="F12" s="1818"/>
      <c r="G12" s="90" t="s">
        <v>113</v>
      </c>
      <c r="H12" s="1820"/>
      <c r="I12" s="91" t="s">
        <v>114</v>
      </c>
      <c r="J12" s="90" t="s">
        <v>113</v>
      </c>
      <c r="K12" s="1820"/>
      <c r="L12" s="91" t="s">
        <v>114</v>
      </c>
      <c r="M12" s="2390"/>
      <c r="N12" s="2391"/>
      <c r="O12" s="90" t="s">
        <v>113</v>
      </c>
      <c r="P12" s="1820"/>
      <c r="Q12" s="91" t="s">
        <v>114</v>
      </c>
      <c r="R12" s="90" t="s">
        <v>113</v>
      </c>
      <c r="S12" s="1820"/>
      <c r="T12" s="91" t="s">
        <v>114</v>
      </c>
      <c r="U12" s="94" t="s">
        <v>113</v>
      </c>
      <c r="V12" s="1824">
        <f>SUM(H12,K12,P12,S12)</f>
        <v>0</v>
      </c>
      <c r="W12" s="95" t="s">
        <v>114</v>
      </c>
    </row>
    <row r="13" spans="1:24" ht="23.1" customHeight="1">
      <c r="A13" s="2383"/>
      <c r="B13" s="2385"/>
      <c r="C13" s="2386"/>
      <c r="D13" s="1812"/>
      <c r="E13" s="2337" t="s">
        <v>115</v>
      </c>
      <c r="F13" s="1817"/>
      <c r="G13" s="2339">
        <f>F13+F14</f>
        <v>0</v>
      </c>
      <c r="H13" s="2340"/>
      <c r="I13" s="2341"/>
      <c r="J13" s="2339"/>
      <c r="K13" s="2340"/>
      <c r="L13" s="2341"/>
      <c r="M13" s="2389"/>
      <c r="N13" s="2337" t="s">
        <v>115</v>
      </c>
      <c r="O13" s="2339"/>
      <c r="P13" s="2340"/>
      <c r="Q13" s="2341"/>
      <c r="R13" s="2339"/>
      <c r="S13" s="2340"/>
      <c r="T13" s="2341"/>
      <c r="U13" s="2334">
        <f>SUM(G13,J13,O13,R13)</f>
        <v>0</v>
      </c>
      <c r="V13" s="2335"/>
      <c r="W13" s="2336"/>
    </row>
    <row r="14" spans="1:24" ht="23.1" customHeight="1" thickBot="1">
      <c r="A14" s="2384"/>
      <c r="B14" s="2387"/>
      <c r="C14" s="2388"/>
      <c r="D14" s="1813"/>
      <c r="E14" s="2391"/>
      <c r="F14" s="1818"/>
      <c r="G14" s="90" t="s">
        <v>113</v>
      </c>
      <c r="H14" s="1820"/>
      <c r="I14" s="91" t="s">
        <v>114</v>
      </c>
      <c r="J14" s="90" t="s">
        <v>113</v>
      </c>
      <c r="K14" s="1820"/>
      <c r="L14" s="91" t="s">
        <v>114</v>
      </c>
      <c r="M14" s="2390"/>
      <c r="N14" s="2391"/>
      <c r="O14" s="90" t="s">
        <v>113</v>
      </c>
      <c r="P14" s="1820"/>
      <c r="Q14" s="91" t="s">
        <v>114</v>
      </c>
      <c r="R14" s="90" t="s">
        <v>113</v>
      </c>
      <c r="S14" s="1820"/>
      <c r="T14" s="91" t="s">
        <v>114</v>
      </c>
      <c r="U14" s="94" t="s">
        <v>113</v>
      </c>
      <c r="V14" s="1824">
        <f>SUM(H14,K14,P14,S14)</f>
        <v>0</v>
      </c>
      <c r="W14" s="95" t="s">
        <v>114</v>
      </c>
    </row>
    <row r="15" spans="1:24" ht="23.1" customHeight="1">
      <c r="A15" s="2377"/>
      <c r="B15" s="2379"/>
      <c r="C15" s="2380"/>
      <c r="D15" s="1812"/>
      <c r="E15" s="2337" t="s">
        <v>115</v>
      </c>
      <c r="F15" s="1817"/>
      <c r="G15" s="2339">
        <f>F15+F16</f>
        <v>0</v>
      </c>
      <c r="H15" s="2340"/>
      <c r="I15" s="2341"/>
      <c r="J15" s="2339"/>
      <c r="K15" s="2340"/>
      <c r="L15" s="2341"/>
      <c r="M15" s="2389"/>
      <c r="N15" s="2337" t="s">
        <v>115</v>
      </c>
      <c r="O15" s="2339"/>
      <c r="P15" s="2340"/>
      <c r="Q15" s="2341"/>
      <c r="R15" s="2339"/>
      <c r="S15" s="2340"/>
      <c r="T15" s="2341"/>
      <c r="U15" s="2334">
        <f>SUM(G15,J15,O15,R15)</f>
        <v>0</v>
      </c>
      <c r="V15" s="2335"/>
      <c r="W15" s="2336"/>
    </row>
    <row r="16" spans="1:24" ht="23.1" customHeight="1" thickBot="1">
      <c r="A16" s="2392"/>
      <c r="B16" s="2393"/>
      <c r="C16" s="2394"/>
      <c r="D16" s="1814"/>
      <c r="E16" s="2395"/>
      <c r="F16" s="1819"/>
      <c r="G16" s="96" t="s">
        <v>113</v>
      </c>
      <c r="H16" s="1821"/>
      <c r="I16" s="97" t="s">
        <v>114</v>
      </c>
      <c r="J16" s="90" t="s">
        <v>113</v>
      </c>
      <c r="K16" s="1820"/>
      <c r="L16" s="91" t="s">
        <v>114</v>
      </c>
      <c r="M16" s="2408"/>
      <c r="N16" s="2395"/>
      <c r="O16" s="96" t="s">
        <v>113</v>
      </c>
      <c r="P16" s="1821"/>
      <c r="Q16" s="97" t="s">
        <v>114</v>
      </c>
      <c r="R16" s="90" t="s">
        <v>113</v>
      </c>
      <c r="S16" s="1820"/>
      <c r="T16" s="91" t="s">
        <v>114</v>
      </c>
      <c r="U16" s="98" t="s">
        <v>113</v>
      </c>
      <c r="V16" s="1824">
        <f>SUM(H16,K16,P16,S16)</f>
        <v>0</v>
      </c>
      <c r="W16" s="99" t="s">
        <v>114</v>
      </c>
    </row>
    <row r="17" spans="1:23" ht="25.05" customHeight="1" thickTop="1">
      <c r="A17" s="2404" t="s">
        <v>234</v>
      </c>
      <c r="B17" s="2405"/>
      <c r="C17" s="100" t="s">
        <v>235</v>
      </c>
      <c r="D17" s="1815">
        <f>SUM(D7,D9,D11,D13,D15)</f>
        <v>0</v>
      </c>
      <c r="E17" s="2413"/>
      <c r="F17" s="1815">
        <f>SUM(F7,F9,F11,F13,F15)</f>
        <v>0</v>
      </c>
      <c r="G17" s="2401">
        <f>SUM(G7,G9,G11,G13,G15)</f>
        <v>0</v>
      </c>
      <c r="H17" s="2402"/>
      <c r="I17" s="2403"/>
      <c r="J17" s="2401">
        <f>SUM(J7,J9,J11,J13,J15)</f>
        <v>0</v>
      </c>
      <c r="K17" s="2402"/>
      <c r="L17" s="2403"/>
      <c r="M17" s="2415">
        <f>SUM(M7:M16)</f>
        <v>0</v>
      </c>
      <c r="N17" s="2413"/>
      <c r="O17" s="1732"/>
      <c r="P17" s="1811">
        <f>SUM(O7,O9,O11,O13,O15)</f>
        <v>0</v>
      </c>
      <c r="Q17" s="1733"/>
      <c r="R17" s="1732"/>
      <c r="S17" s="1811">
        <f>SUM(R7,R9,R11,R13,R15)</f>
        <v>0</v>
      </c>
      <c r="T17" s="1733"/>
      <c r="U17" s="2401">
        <f>SUM(U7,U9,U11,U13,U15)</f>
        <v>0</v>
      </c>
      <c r="V17" s="2402"/>
      <c r="W17" s="2417"/>
    </row>
    <row r="18" spans="1:23" ht="25.05" customHeight="1" thickBot="1">
      <c r="A18" s="2406"/>
      <c r="B18" s="2407"/>
      <c r="C18" s="101" t="s">
        <v>233</v>
      </c>
      <c r="D18" s="1816">
        <f>SUM(D8,D10,D12,D14,D16)</f>
        <v>0</v>
      </c>
      <c r="E18" s="2414"/>
      <c r="F18" s="1816">
        <f>SUM(F8,F10,F12,F14,F16)</f>
        <v>0</v>
      </c>
      <c r="G18" s="102" t="s">
        <v>113</v>
      </c>
      <c r="H18" s="1822">
        <f>SUM(H8,H10,H12,H14,H16)</f>
        <v>0</v>
      </c>
      <c r="I18" s="103" t="s">
        <v>114</v>
      </c>
      <c r="J18" s="102" t="s">
        <v>113</v>
      </c>
      <c r="K18" s="1822">
        <f>SUM(K8,K10,K12,K14,K16)</f>
        <v>0</v>
      </c>
      <c r="L18" s="103" t="s">
        <v>114</v>
      </c>
      <c r="M18" s="2416"/>
      <c r="N18" s="2414"/>
      <c r="O18" s="102" t="s">
        <v>113</v>
      </c>
      <c r="P18" s="1822">
        <f>SUM(P8,P10,P12,P14,P16)</f>
        <v>0</v>
      </c>
      <c r="Q18" s="103" t="s">
        <v>114</v>
      </c>
      <c r="R18" s="102" t="s">
        <v>113</v>
      </c>
      <c r="S18" s="1822">
        <f>SUM(S8,S10,S12,S14,S16)</f>
        <v>0</v>
      </c>
      <c r="T18" s="103" t="s">
        <v>114</v>
      </c>
      <c r="U18" s="873" t="s">
        <v>113</v>
      </c>
      <c r="V18" s="1823">
        <f>SUM(V8,V10,V12,V14,V16)</f>
        <v>0</v>
      </c>
      <c r="W18" s="874" t="s">
        <v>114</v>
      </c>
    </row>
    <row r="19" spans="1:23" ht="30" customHeight="1" thickTop="1" thickBot="1">
      <c r="A19" s="2396" t="s">
        <v>236</v>
      </c>
      <c r="B19" s="2397"/>
      <c r="C19" s="2397"/>
      <c r="D19" s="104"/>
      <c r="E19" s="105"/>
      <c r="F19" s="104"/>
      <c r="G19" s="2398"/>
      <c r="H19" s="2399"/>
      <c r="I19" s="2400"/>
      <c r="J19" s="2398"/>
      <c r="K19" s="2399"/>
      <c r="L19" s="2400"/>
      <c r="M19" s="1808"/>
      <c r="N19" s="105"/>
      <c r="O19" s="2398"/>
      <c r="P19" s="2399"/>
      <c r="Q19" s="2400"/>
      <c r="R19" s="2398"/>
      <c r="S19" s="2399"/>
      <c r="T19" s="2409"/>
      <c r="U19" s="2410">
        <f>SUM(G17,J17,P17,S17)</f>
        <v>0</v>
      </c>
      <c r="V19" s="2411"/>
      <c r="W19" s="2412"/>
    </row>
    <row r="20" spans="1:23" ht="15" customHeight="1">
      <c r="A20" s="855"/>
      <c r="B20" s="856"/>
      <c r="C20" s="856"/>
      <c r="D20" s="856"/>
      <c r="E20" s="857"/>
      <c r="F20" s="106"/>
      <c r="G20" s="858"/>
      <c r="H20" s="859"/>
      <c r="I20" s="857"/>
      <c r="J20" s="106"/>
      <c r="K20" s="858"/>
      <c r="L20" s="857"/>
      <c r="M20" s="857"/>
      <c r="N20" s="858"/>
      <c r="O20" s="106"/>
      <c r="P20" s="858"/>
      <c r="Q20" s="857"/>
      <c r="R20" s="106"/>
      <c r="S20" s="858"/>
      <c r="T20" s="860"/>
      <c r="U20" s="860"/>
      <c r="V20" s="860"/>
      <c r="W20" s="861" t="s">
        <v>237</v>
      </c>
    </row>
    <row r="21" spans="1:23" ht="10.5" customHeight="1">
      <c r="A21" s="855"/>
      <c r="B21" s="862" t="s">
        <v>238</v>
      </c>
      <c r="C21" s="862" t="s">
        <v>239</v>
      </c>
      <c r="D21" s="856"/>
      <c r="E21" s="859"/>
      <c r="F21" s="859"/>
      <c r="G21" s="859"/>
      <c r="H21" s="863"/>
      <c r="I21" s="859"/>
      <c r="J21" s="859"/>
      <c r="K21" s="859"/>
      <c r="L21" s="859"/>
      <c r="M21" s="859"/>
      <c r="N21" s="859"/>
      <c r="O21" s="859"/>
      <c r="P21" s="859"/>
      <c r="Q21" s="864"/>
      <c r="R21" s="864"/>
      <c r="S21" s="864"/>
      <c r="T21" s="860"/>
      <c r="U21" s="860"/>
      <c r="V21" s="860"/>
      <c r="W21" s="857" t="s">
        <v>240</v>
      </c>
    </row>
    <row r="22" spans="1:23" ht="10.5" customHeight="1">
      <c r="A22" s="855"/>
      <c r="B22" s="862" t="s">
        <v>238</v>
      </c>
      <c r="C22" s="862" t="s">
        <v>241</v>
      </c>
      <c r="D22" s="865"/>
      <c r="E22" s="863"/>
      <c r="F22" s="865"/>
      <c r="G22" s="865"/>
      <c r="H22" s="865"/>
      <c r="I22" s="865"/>
      <c r="J22" s="865"/>
      <c r="K22" s="865"/>
      <c r="L22" s="865"/>
      <c r="M22" s="865"/>
      <c r="N22" s="865"/>
      <c r="O22" s="865"/>
      <c r="P22" s="865"/>
      <c r="Q22" s="865"/>
      <c r="R22" s="865"/>
      <c r="S22" s="865"/>
      <c r="T22" s="865"/>
      <c r="U22" s="866"/>
      <c r="V22" s="866"/>
      <c r="W22" s="860"/>
    </row>
    <row r="23" spans="1:23" ht="10.5" customHeight="1">
      <c r="A23" s="855"/>
      <c r="B23" s="862" t="s">
        <v>238</v>
      </c>
      <c r="C23" s="862" t="s">
        <v>242</v>
      </c>
      <c r="D23" s="106"/>
      <c r="E23" s="860"/>
      <c r="F23" s="860"/>
      <c r="G23" s="860"/>
      <c r="H23" s="860"/>
      <c r="I23" s="860"/>
      <c r="J23" s="860"/>
      <c r="K23" s="860"/>
      <c r="L23" s="860"/>
      <c r="M23" s="860"/>
      <c r="N23" s="860"/>
      <c r="O23" s="860"/>
      <c r="P23" s="860"/>
      <c r="Q23" s="860"/>
      <c r="R23" s="860"/>
      <c r="S23" s="860"/>
      <c r="T23" s="860"/>
      <c r="U23" s="860"/>
      <c r="V23" s="860"/>
      <c r="W23" s="860"/>
    </row>
    <row r="24" spans="1:23" ht="10.5" customHeight="1">
      <c r="A24" s="855"/>
      <c r="B24" s="858" t="s">
        <v>238</v>
      </c>
      <c r="C24" s="858" t="s">
        <v>243</v>
      </c>
      <c r="D24" s="106"/>
      <c r="E24" s="860"/>
      <c r="F24" s="860"/>
      <c r="G24" s="860"/>
      <c r="H24" s="860"/>
      <c r="I24" s="860"/>
      <c r="J24" s="860"/>
      <c r="K24" s="860"/>
      <c r="L24" s="860"/>
      <c r="M24" s="860"/>
      <c r="N24" s="860"/>
      <c r="O24" s="860"/>
      <c r="P24" s="867"/>
      <c r="Q24" s="860"/>
      <c r="R24" s="860"/>
      <c r="S24" s="860"/>
      <c r="T24" s="860"/>
      <c r="U24" s="860"/>
      <c r="V24" s="860"/>
      <c r="W24" s="860"/>
    </row>
    <row r="25" spans="1:23" ht="10.5" customHeight="1">
      <c r="A25" s="855"/>
      <c r="B25" s="858" t="s">
        <v>244</v>
      </c>
      <c r="C25" s="858" t="s">
        <v>245</v>
      </c>
      <c r="D25" s="106"/>
      <c r="E25" s="860"/>
      <c r="F25" s="860"/>
      <c r="G25" s="106"/>
      <c r="H25" s="868"/>
      <c r="I25" s="868"/>
      <c r="J25" s="106"/>
      <c r="K25" s="868"/>
      <c r="L25" s="868"/>
      <c r="M25" s="868"/>
      <c r="N25" s="868"/>
      <c r="O25" s="868"/>
      <c r="P25" s="868"/>
      <c r="Q25" s="868"/>
      <c r="R25" s="868"/>
      <c r="S25" s="868"/>
      <c r="T25" s="868"/>
      <c r="U25" s="861"/>
      <c r="V25" s="861"/>
      <c r="W25" s="861"/>
    </row>
    <row r="26" spans="1:23" ht="13.5" customHeight="1">
      <c r="A26" s="855"/>
      <c r="B26" s="858"/>
      <c r="C26" s="858"/>
      <c r="D26" s="106"/>
      <c r="E26" s="860"/>
      <c r="F26" s="860"/>
      <c r="G26" s="106"/>
      <c r="H26" s="868"/>
      <c r="I26" s="868"/>
      <c r="J26" s="106"/>
      <c r="K26" s="868"/>
      <c r="L26" s="868"/>
      <c r="M26" s="868"/>
      <c r="N26" s="868"/>
      <c r="O26" s="868"/>
      <c r="P26" s="868"/>
      <c r="Q26" s="868"/>
      <c r="R26" s="868"/>
      <c r="S26" s="868"/>
      <c r="T26" s="868"/>
      <c r="U26" s="861"/>
      <c r="V26" s="861"/>
      <c r="W26" s="861"/>
    </row>
    <row r="27" spans="1:23" ht="13.5" customHeight="1"/>
    <row r="28" spans="1:23" ht="13.5" customHeight="1"/>
    <row r="29" spans="1:23" ht="13.5" customHeight="1"/>
    <row r="30" spans="1:23">
      <c r="V30" s="17" t="str">
        <f>IF(基本情報!D13="","事業名：　　　　　　　　　　　　　　　　　　　　",CONCATENATE("事業名：",IF(基本情報!D13="","",基本情報!D13)))</f>
        <v>事業名：　　　　　　　　　　　　　　　　　　　　</v>
      </c>
    </row>
  </sheetData>
  <mergeCells count="77">
    <mergeCell ref="M9:M10"/>
    <mergeCell ref="R19:T19"/>
    <mergeCell ref="U19:W19"/>
    <mergeCell ref="E17:E18"/>
    <mergeCell ref="G17:I17"/>
    <mergeCell ref="N17:N18"/>
    <mergeCell ref="M17:M18"/>
    <mergeCell ref="U17:W17"/>
    <mergeCell ref="E11:E12"/>
    <mergeCell ref="G11:I11"/>
    <mergeCell ref="J11:L11"/>
    <mergeCell ref="N11:N12"/>
    <mergeCell ref="O11:Q11"/>
    <mergeCell ref="U11:W11"/>
    <mergeCell ref="A19:C19"/>
    <mergeCell ref="G19:I19"/>
    <mergeCell ref="J19:L19"/>
    <mergeCell ref="O19:Q19"/>
    <mergeCell ref="N15:N16"/>
    <mergeCell ref="O15:Q15"/>
    <mergeCell ref="J17:L17"/>
    <mergeCell ref="A17:B18"/>
    <mergeCell ref="M15:M16"/>
    <mergeCell ref="A11:A12"/>
    <mergeCell ref="B11:C12"/>
    <mergeCell ref="R11:T11"/>
    <mergeCell ref="R15:T15"/>
    <mergeCell ref="U15:W15"/>
    <mergeCell ref="A15:A16"/>
    <mergeCell ref="B15:C16"/>
    <mergeCell ref="E15:E16"/>
    <mergeCell ref="G15:I15"/>
    <mergeCell ref="J15:L15"/>
    <mergeCell ref="M13:M14"/>
    <mergeCell ref="M11:M12"/>
    <mergeCell ref="N13:N14"/>
    <mergeCell ref="O13:Q13"/>
    <mergeCell ref="R13:T13"/>
    <mergeCell ref="U13:W13"/>
    <mergeCell ref="A13:A14"/>
    <mergeCell ref="B13:C14"/>
    <mergeCell ref="E13:E14"/>
    <mergeCell ref="G13:I13"/>
    <mergeCell ref="J13:L13"/>
    <mergeCell ref="A7:A8"/>
    <mergeCell ref="B7:C8"/>
    <mergeCell ref="E7:E8"/>
    <mergeCell ref="R7:T7"/>
    <mergeCell ref="G7:I7"/>
    <mergeCell ref="J7:L7"/>
    <mergeCell ref="M7:M8"/>
    <mergeCell ref="N7:N8"/>
    <mergeCell ref="O7:Q7"/>
    <mergeCell ref="A9:A10"/>
    <mergeCell ref="B9:C10"/>
    <mergeCell ref="E9:E10"/>
    <mergeCell ref="G9:I9"/>
    <mergeCell ref="J9:L9"/>
    <mergeCell ref="V1:W1"/>
    <mergeCell ref="A2:W2"/>
    <mergeCell ref="A3:W3"/>
    <mergeCell ref="A4:C6"/>
    <mergeCell ref="E4:E6"/>
    <mergeCell ref="F4:I4"/>
    <mergeCell ref="O4:Q4"/>
    <mergeCell ref="G5:I6"/>
    <mergeCell ref="J4:L6"/>
    <mergeCell ref="O5:Q6"/>
    <mergeCell ref="R4:T6"/>
    <mergeCell ref="M5:M6"/>
    <mergeCell ref="U4:W6"/>
    <mergeCell ref="N4:N6"/>
    <mergeCell ref="U7:W7"/>
    <mergeCell ref="N9:N10"/>
    <mergeCell ref="O9:Q9"/>
    <mergeCell ref="R9:T9"/>
    <mergeCell ref="U9:W9"/>
  </mergeCells>
  <phoneticPr fontId="2"/>
  <dataValidations count="1">
    <dataValidation type="list" allowBlank="1" showInputMessage="1" showErrorMessage="1" sqref="A7:A16" xr:uid="{00000000-0002-0000-0A00-000000000000}">
      <formula1>"新規,変更,申請済"</formula1>
    </dataValidation>
  </dataValidations>
  <printOptions horizontalCentered="1"/>
  <pageMargins left="0.59055118110236227" right="0.59055118110236227" top="0.59055118110236227" bottom="0.19685039370078741" header="0" footer="0"/>
  <pageSetup paperSize="9" scale="92" fitToWidth="0"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rgb="FFFFFF00"/>
  </sheetPr>
  <dimension ref="A1:P63"/>
  <sheetViews>
    <sheetView showGridLines="0" view="pageBreakPreview" zoomScaleNormal="100" zoomScaleSheetLayoutView="100" workbookViewId="0">
      <selection activeCell="A4" sqref="A4:O22"/>
    </sheetView>
  </sheetViews>
  <sheetFormatPr defaultColWidth="9.5546875" defaultRowHeight="12"/>
  <cols>
    <col min="1" max="1" width="6.5546875" style="107" customWidth="1"/>
    <col min="2" max="3" width="6.109375" style="107" customWidth="1"/>
    <col min="4" max="4" width="6.109375" style="131" customWidth="1"/>
    <col min="5" max="16" width="6.109375" style="107" customWidth="1"/>
    <col min="17" max="17" width="6" style="107" customWidth="1"/>
    <col min="18" max="16384" width="9.5546875" style="107"/>
  </cols>
  <sheetData>
    <row r="1" spans="1:16" ht="15" customHeight="1">
      <c r="B1" s="876"/>
      <c r="C1" s="876"/>
      <c r="D1" s="876"/>
      <c r="E1" s="876"/>
      <c r="F1" s="876"/>
      <c r="G1" s="876"/>
      <c r="H1" s="876"/>
      <c r="I1" s="876"/>
      <c r="J1" s="876"/>
      <c r="K1" s="876"/>
      <c r="L1" s="876"/>
      <c r="M1" s="876"/>
      <c r="N1" s="876"/>
      <c r="O1" s="869" t="s">
        <v>1190</v>
      </c>
    </row>
    <row r="2" spans="1:16" ht="21" customHeight="1">
      <c r="A2" s="2418" t="s">
        <v>247</v>
      </c>
      <c r="B2" s="2418"/>
      <c r="C2" s="2418"/>
      <c r="D2" s="2418"/>
      <c r="E2" s="2418"/>
      <c r="F2" s="2418"/>
      <c r="G2" s="2418"/>
      <c r="H2" s="2418"/>
      <c r="I2" s="2418"/>
      <c r="J2" s="2418"/>
      <c r="K2" s="2418"/>
      <c r="L2" s="2418"/>
      <c r="M2" s="2418"/>
      <c r="N2" s="2418"/>
      <c r="O2" s="2418"/>
      <c r="P2" s="1794" t="s">
        <v>218</v>
      </c>
    </row>
    <row r="3" spans="1:16" ht="15" thickBot="1">
      <c r="A3" s="2419" t="s">
        <v>222</v>
      </c>
      <c r="B3" s="2419"/>
      <c r="C3" s="2419"/>
      <c r="D3" s="2419"/>
      <c r="E3" s="2419"/>
      <c r="F3" s="2419"/>
      <c r="G3" s="2419"/>
      <c r="H3" s="2419"/>
      <c r="I3" s="2419"/>
      <c r="J3" s="2419"/>
      <c r="K3" s="2419"/>
      <c r="L3" s="2419"/>
      <c r="M3" s="2419"/>
      <c r="N3" s="2419"/>
      <c r="O3" s="2419"/>
    </row>
    <row r="4" spans="1:16" ht="18" customHeight="1" thickBot="1">
      <c r="A4" s="108" t="s">
        <v>248</v>
      </c>
      <c r="B4" s="2420" t="s">
        <v>249</v>
      </c>
      <c r="C4" s="2420"/>
      <c r="D4" s="2420"/>
      <c r="E4" s="2420"/>
      <c r="F4" s="2420"/>
      <c r="G4" s="2420"/>
      <c r="H4" s="2420"/>
      <c r="I4" s="2420"/>
      <c r="J4" s="2420"/>
      <c r="K4" s="2420"/>
      <c r="L4" s="2420"/>
      <c r="M4" s="2420"/>
      <c r="N4" s="2420"/>
      <c r="O4" s="2421"/>
    </row>
    <row r="5" spans="1:16" ht="11.1" customHeight="1">
      <c r="A5" s="2422"/>
      <c r="B5" s="2425" t="s">
        <v>250</v>
      </c>
      <c r="C5" s="2426"/>
      <c r="D5" s="2427"/>
      <c r="E5" s="109" t="s">
        <v>251</v>
      </c>
      <c r="F5" s="2431"/>
      <c r="G5" s="2431"/>
      <c r="H5" s="2431"/>
      <c r="I5" s="2431"/>
      <c r="J5" s="2431"/>
      <c r="K5" s="2431"/>
      <c r="L5" s="2431"/>
      <c r="M5" s="2431"/>
      <c r="N5" s="2431"/>
      <c r="O5" s="2432"/>
    </row>
    <row r="6" spans="1:16" ht="16.05" customHeight="1">
      <c r="A6" s="2423"/>
      <c r="B6" s="2428"/>
      <c r="C6" s="2429"/>
      <c r="D6" s="2430"/>
      <c r="E6" s="2433"/>
      <c r="F6" s="2434"/>
      <c r="G6" s="2434"/>
      <c r="H6" s="2434"/>
      <c r="I6" s="2434"/>
      <c r="J6" s="2434"/>
      <c r="K6" s="2434"/>
      <c r="L6" s="2434"/>
      <c r="M6" s="2434"/>
      <c r="N6" s="2434"/>
      <c r="O6" s="2435"/>
    </row>
    <row r="7" spans="1:16" ht="11.1" customHeight="1">
      <c r="A7" s="2423"/>
      <c r="B7" s="2436" t="s">
        <v>252</v>
      </c>
      <c r="C7" s="2437"/>
      <c r="D7" s="2438"/>
      <c r="E7" s="110" t="s">
        <v>251</v>
      </c>
      <c r="F7" s="2431"/>
      <c r="G7" s="2431"/>
      <c r="H7" s="2431"/>
      <c r="I7" s="2431"/>
      <c r="J7" s="2431"/>
      <c r="K7" s="2431"/>
      <c r="L7" s="2431"/>
      <c r="M7" s="2431"/>
      <c r="N7" s="2431"/>
      <c r="O7" s="2432"/>
    </row>
    <row r="8" spans="1:16" ht="16.05" customHeight="1">
      <c r="A8" s="2423"/>
      <c r="B8" s="2436"/>
      <c r="C8" s="2437"/>
      <c r="D8" s="2438"/>
      <c r="E8" s="2433" t="s">
        <v>103</v>
      </c>
      <c r="F8" s="2439"/>
      <c r="G8" s="2439"/>
      <c r="H8" s="2439"/>
      <c r="I8" s="2439"/>
      <c r="J8" s="2439"/>
      <c r="K8" s="2439"/>
      <c r="L8" s="2439"/>
      <c r="M8" s="2439"/>
      <c r="N8" s="2439"/>
      <c r="O8" s="2440"/>
    </row>
    <row r="9" spans="1:16" ht="18" customHeight="1">
      <c r="A9" s="2423"/>
      <c r="B9" s="2436" t="s">
        <v>253</v>
      </c>
      <c r="C9" s="2437"/>
      <c r="D9" s="2438"/>
      <c r="E9" s="2436" t="s">
        <v>254</v>
      </c>
      <c r="F9" s="2437"/>
      <c r="G9" s="111" t="s">
        <v>986</v>
      </c>
      <c r="H9" s="112" t="s">
        <v>255</v>
      </c>
      <c r="I9" s="112" t="s">
        <v>256</v>
      </c>
      <c r="J9" s="113" t="s">
        <v>257</v>
      </c>
      <c r="K9" s="114" t="s">
        <v>75</v>
      </c>
      <c r="L9" s="111" t="s">
        <v>986</v>
      </c>
      <c r="M9" s="112" t="s">
        <v>255</v>
      </c>
      <c r="N9" s="112" t="s">
        <v>256</v>
      </c>
      <c r="O9" s="115" t="s">
        <v>258</v>
      </c>
    </row>
    <row r="10" spans="1:16" ht="12" customHeight="1">
      <c r="A10" s="2423"/>
      <c r="B10" s="2441" t="s">
        <v>259</v>
      </c>
      <c r="C10" s="2442"/>
      <c r="D10" s="2443"/>
      <c r="E10" s="116" t="s">
        <v>117</v>
      </c>
      <c r="F10" s="117" t="s">
        <v>118</v>
      </c>
      <c r="G10" s="118"/>
      <c r="H10" s="118" t="s">
        <v>117</v>
      </c>
      <c r="I10" s="119" t="s">
        <v>119</v>
      </c>
      <c r="J10" s="120"/>
      <c r="K10" s="120"/>
      <c r="L10" s="118"/>
      <c r="M10" s="118"/>
      <c r="N10" s="118"/>
      <c r="O10" s="121"/>
    </row>
    <row r="11" spans="1:16" ht="13.35" customHeight="1">
      <c r="A11" s="2423"/>
      <c r="B11" s="2428"/>
      <c r="C11" s="2429"/>
      <c r="D11" s="2430"/>
      <c r="E11" s="2433"/>
      <c r="F11" s="2439"/>
      <c r="G11" s="2439"/>
      <c r="H11" s="2439"/>
      <c r="I11" s="2439"/>
      <c r="J11" s="2439"/>
      <c r="K11" s="2439"/>
      <c r="L11" s="2439"/>
      <c r="M11" s="2439"/>
      <c r="N11" s="2439"/>
      <c r="O11" s="2440"/>
    </row>
    <row r="12" spans="1:16" ht="12" customHeight="1">
      <c r="A12" s="2423"/>
      <c r="B12" s="2444" t="s">
        <v>260</v>
      </c>
      <c r="C12" s="2442"/>
      <c r="D12" s="2443"/>
      <c r="E12" s="116" t="s">
        <v>117</v>
      </c>
      <c r="F12" s="117" t="s">
        <v>118</v>
      </c>
      <c r="G12" s="118"/>
      <c r="H12" s="118" t="s">
        <v>117</v>
      </c>
      <c r="I12" s="119" t="s">
        <v>119</v>
      </c>
      <c r="J12" s="120"/>
      <c r="K12" s="120"/>
      <c r="L12" s="118"/>
      <c r="M12" s="118"/>
      <c r="N12" s="118"/>
      <c r="O12" s="121"/>
    </row>
    <row r="13" spans="1:16" ht="13.35" customHeight="1">
      <c r="A13" s="2423"/>
      <c r="B13" s="2428"/>
      <c r="C13" s="2429"/>
      <c r="D13" s="2430"/>
      <c r="E13" s="2433"/>
      <c r="F13" s="2439"/>
      <c r="G13" s="2439"/>
      <c r="H13" s="2439"/>
      <c r="I13" s="2439"/>
      <c r="J13" s="2439"/>
      <c r="K13" s="2439"/>
      <c r="L13" s="2439"/>
      <c r="M13" s="2439"/>
      <c r="N13" s="2439"/>
      <c r="O13" s="2440"/>
    </row>
    <row r="14" spans="1:16" ht="13.35" customHeight="1">
      <c r="A14" s="2423"/>
      <c r="B14" s="2445" t="s">
        <v>261</v>
      </c>
      <c r="C14" s="2446"/>
      <c r="D14" s="2447"/>
      <c r="E14" s="122" t="s">
        <v>262</v>
      </c>
      <c r="F14" s="2454"/>
      <c r="G14" s="2454"/>
      <c r="H14" s="2454"/>
      <c r="I14" s="2454"/>
      <c r="J14" s="2454"/>
      <c r="K14" s="2454"/>
      <c r="L14" s="2454"/>
      <c r="M14" s="2454"/>
      <c r="N14" s="2454"/>
      <c r="O14" s="2455"/>
    </row>
    <row r="15" spans="1:16" ht="13.35" customHeight="1">
      <c r="A15" s="2423"/>
      <c r="B15" s="2448"/>
      <c r="C15" s="2449"/>
      <c r="D15" s="2450"/>
      <c r="E15" s="123" t="s">
        <v>262</v>
      </c>
      <c r="F15" s="2456"/>
      <c r="G15" s="2456"/>
      <c r="H15" s="2456"/>
      <c r="I15" s="2456"/>
      <c r="J15" s="2456"/>
      <c r="K15" s="2456"/>
      <c r="L15" s="2456"/>
      <c r="M15" s="2456"/>
      <c r="N15" s="2456"/>
      <c r="O15" s="2457"/>
    </row>
    <row r="16" spans="1:16" ht="13.35" customHeight="1">
      <c r="A16" s="2423"/>
      <c r="B16" s="2451"/>
      <c r="C16" s="2452"/>
      <c r="D16" s="2453"/>
      <c r="E16" s="124" t="s">
        <v>262</v>
      </c>
      <c r="F16" s="2458"/>
      <c r="G16" s="2458"/>
      <c r="H16" s="2458"/>
      <c r="I16" s="2458"/>
      <c r="J16" s="2458"/>
      <c r="K16" s="2458"/>
      <c r="L16" s="2458"/>
      <c r="M16" s="2458"/>
      <c r="N16" s="2458"/>
      <c r="O16" s="2459"/>
    </row>
    <row r="17" spans="1:15" ht="13.35" customHeight="1">
      <c r="A17" s="2423"/>
      <c r="B17" s="2445" t="s">
        <v>263</v>
      </c>
      <c r="C17" s="2460"/>
      <c r="D17" s="2461"/>
      <c r="E17" s="122" t="s">
        <v>262</v>
      </c>
      <c r="F17" s="2454"/>
      <c r="G17" s="2454"/>
      <c r="H17" s="2454"/>
      <c r="I17" s="2454"/>
      <c r="J17" s="2454"/>
      <c r="K17" s="2454"/>
      <c r="L17" s="2454"/>
      <c r="M17" s="2454"/>
      <c r="N17" s="2454"/>
      <c r="O17" s="2455"/>
    </row>
    <row r="18" spans="1:15" ht="13.35" customHeight="1">
      <c r="A18" s="2423"/>
      <c r="B18" s="2462"/>
      <c r="C18" s="2463"/>
      <c r="D18" s="2464"/>
      <c r="E18" s="123" t="s">
        <v>262</v>
      </c>
      <c r="F18" s="2458"/>
      <c r="G18" s="2458"/>
      <c r="H18" s="2458"/>
      <c r="I18" s="2458"/>
      <c r="J18" s="2458"/>
      <c r="K18" s="2458"/>
      <c r="L18" s="2458"/>
      <c r="M18" s="2458"/>
      <c r="N18" s="2458"/>
      <c r="O18" s="2459"/>
    </row>
    <row r="19" spans="1:15" ht="12" customHeight="1">
      <c r="A19" s="2423"/>
      <c r="B19" s="2465" t="s">
        <v>264</v>
      </c>
      <c r="C19" s="2466"/>
      <c r="D19" s="2467"/>
      <c r="E19" s="125" t="s">
        <v>117</v>
      </c>
      <c r="F19" s="126" t="s">
        <v>118</v>
      </c>
      <c r="G19" s="118" t="s">
        <v>113</v>
      </c>
      <c r="H19" s="2468" t="s">
        <v>265</v>
      </c>
      <c r="I19" s="2468"/>
      <c r="J19" s="2468"/>
      <c r="K19" s="2468"/>
      <c r="L19" s="117" t="s">
        <v>116</v>
      </c>
      <c r="M19" s="112" t="s">
        <v>117</v>
      </c>
      <c r="N19" s="127" t="s">
        <v>119</v>
      </c>
      <c r="O19" s="128"/>
    </row>
    <row r="20" spans="1:15" ht="13.35" customHeight="1">
      <c r="A20" s="2423"/>
      <c r="B20" s="2469" t="s">
        <v>266</v>
      </c>
      <c r="C20" s="2470"/>
      <c r="D20" s="2471"/>
      <c r="E20" s="129" t="s">
        <v>262</v>
      </c>
      <c r="F20" s="2478"/>
      <c r="G20" s="2478"/>
      <c r="H20" s="2478"/>
      <c r="I20" s="2478"/>
      <c r="J20" s="2478"/>
      <c r="K20" s="2478"/>
      <c r="L20" s="2478"/>
      <c r="M20" s="2478"/>
      <c r="N20" s="2478"/>
      <c r="O20" s="2479"/>
    </row>
    <row r="21" spans="1:15" ht="13.35" customHeight="1">
      <c r="A21" s="2423"/>
      <c r="B21" s="2472"/>
      <c r="C21" s="2473"/>
      <c r="D21" s="2474"/>
      <c r="E21" s="123" t="s">
        <v>262</v>
      </c>
      <c r="F21" s="2456"/>
      <c r="G21" s="2456"/>
      <c r="H21" s="2456"/>
      <c r="I21" s="2456"/>
      <c r="J21" s="2456"/>
      <c r="K21" s="2456"/>
      <c r="L21" s="2456"/>
      <c r="M21" s="2456"/>
      <c r="N21" s="2456"/>
      <c r="O21" s="2457"/>
    </row>
    <row r="22" spans="1:15" ht="13.35" customHeight="1" thickBot="1">
      <c r="A22" s="2424"/>
      <c r="B22" s="2475"/>
      <c r="C22" s="2476"/>
      <c r="D22" s="2477"/>
      <c r="E22" s="130" t="s">
        <v>262</v>
      </c>
      <c r="F22" s="2480"/>
      <c r="G22" s="2480"/>
      <c r="H22" s="2480"/>
      <c r="I22" s="2480"/>
      <c r="J22" s="2480"/>
      <c r="K22" s="2480"/>
      <c r="L22" s="2480"/>
      <c r="M22" s="2480"/>
      <c r="N22" s="2480"/>
      <c r="O22" s="2481"/>
    </row>
    <row r="23" spans="1:15" ht="11.1" customHeight="1">
      <c r="A23" s="2422"/>
      <c r="B23" s="2425" t="s">
        <v>250</v>
      </c>
      <c r="C23" s="2426"/>
      <c r="D23" s="2427"/>
      <c r="E23" s="109" t="s">
        <v>251</v>
      </c>
      <c r="F23" s="2431"/>
      <c r="G23" s="2431"/>
      <c r="H23" s="2431"/>
      <c r="I23" s="2431"/>
      <c r="J23" s="2431"/>
      <c r="K23" s="2431"/>
      <c r="L23" s="2431"/>
      <c r="M23" s="2431"/>
      <c r="N23" s="2431"/>
      <c r="O23" s="2432"/>
    </row>
    <row r="24" spans="1:15" ht="15.75" customHeight="1">
      <c r="A24" s="2423"/>
      <c r="B24" s="2428"/>
      <c r="C24" s="2429"/>
      <c r="D24" s="2430"/>
      <c r="E24" s="2433"/>
      <c r="F24" s="2434"/>
      <c r="G24" s="2434"/>
      <c r="H24" s="2434"/>
      <c r="I24" s="2434"/>
      <c r="J24" s="2434"/>
      <c r="K24" s="2434"/>
      <c r="L24" s="2434"/>
      <c r="M24" s="2434"/>
      <c r="N24" s="2434"/>
      <c r="O24" s="2435"/>
    </row>
    <row r="25" spans="1:15" ht="11.1" customHeight="1">
      <c r="A25" s="2423"/>
      <c r="B25" s="2436" t="s">
        <v>252</v>
      </c>
      <c r="C25" s="2437"/>
      <c r="D25" s="2438"/>
      <c r="E25" s="110" t="s">
        <v>251</v>
      </c>
      <c r="F25" s="2431"/>
      <c r="G25" s="2431"/>
      <c r="H25" s="2431"/>
      <c r="I25" s="2431"/>
      <c r="J25" s="2431"/>
      <c r="K25" s="2431"/>
      <c r="L25" s="2431"/>
      <c r="M25" s="2431"/>
      <c r="N25" s="2431"/>
      <c r="O25" s="2432"/>
    </row>
    <row r="26" spans="1:15" ht="16.05" customHeight="1">
      <c r="A26" s="2423"/>
      <c r="B26" s="2436"/>
      <c r="C26" s="2437"/>
      <c r="D26" s="2438"/>
      <c r="E26" s="2433" t="s">
        <v>103</v>
      </c>
      <c r="F26" s="2439"/>
      <c r="G26" s="2439"/>
      <c r="H26" s="2439"/>
      <c r="I26" s="2439"/>
      <c r="J26" s="2439"/>
      <c r="K26" s="2439"/>
      <c r="L26" s="2439"/>
      <c r="M26" s="2439"/>
      <c r="N26" s="2439"/>
      <c r="O26" s="2440"/>
    </row>
    <row r="27" spans="1:15" ht="18" customHeight="1">
      <c r="A27" s="2423"/>
      <c r="B27" s="2436" t="s">
        <v>253</v>
      </c>
      <c r="C27" s="2437"/>
      <c r="D27" s="2438"/>
      <c r="E27" s="2436" t="s">
        <v>254</v>
      </c>
      <c r="F27" s="2437"/>
      <c r="G27" s="111" t="s">
        <v>986</v>
      </c>
      <c r="H27" s="112" t="s">
        <v>255</v>
      </c>
      <c r="I27" s="112" t="s">
        <v>256</v>
      </c>
      <c r="J27" s="113" t="s">
        <v>257</v>
      </c>
      <c r="K27" s="114" t="s">
        <v>75</v>
      </c>
      <c r="L27" s="111" t="s">
        <v>986</v>
      </c>
      <c r="M27" s="112" t="s">
        <v>255</v>
      </c>
      <c r="N27" s="112" t="s">
        <v>256</v>
      </c>
      <c r="O27" s="115" t="s">
        <v>258</v>
      </c>
    </row>
    <row r="28" spans="1:15" ht="12" customHeight="1">
      <c r="A28" s="2423"/>
      <c r="B28" s="2441" t="s">
        <v>259</v>
      </c>
      <c r="C28" s="2442"/>
      <c r="D28" s="2443"/>
      <c r="E28" s="116" t="s">
        <v>117</v>
      </c>
      <c r="F28" s="117" t="s">
        <v>118</v>
      </c>
      <c r="G28" s="118"/>
      <c r="H28" s="118" t="s">
        <v>117</v>
      </c>
      <c r="I28" s="119" t="s">
        <v>119</v>
      </c>
      <c r="J28" s="120"/>
      <c r="K28" s="120"/>
      <c r="L28" s="118"/>
      <c r="M28" s="118"/>
      <c r="N28" s="118"/>
      <c r="O28" s="121"/>
    </row>
    <row r="29" spans="1:15" ht="13.35" customHeight="1">
      <c r="A29" s="2423"/>
      <c r="B29" s="2428"/>
      <c r="C29" s="2429"/>
      <c r="D29" s="2430"/>
      <c r="E29" s="2433"/>
      <c r="F29" s="2439"/>
      <c r="G29" s="2439"/>
      <c r="H29" s="2439"/>
      <c r="I29" s="2439"/>
      <c r="J29" s="2439"/>
      <c r="K29" s="2439"/>
      <c r="L29" s="2439"/>
      <c r="M29" s="2439"/>
      <c r="N29" s="2439"/>
      <c r="O29" s="2440"/>
    </row>
    <row r="30" spans="1:15" ht="12" customHeight="1">
      <c r="A30" s="2423"/>
      <c r="B30" s="2444" t="s">
        <v>260</v>
      </c>
      <c r="C30" s="2442"/>
      <c r="D30" s="2443"/>
      <c r="E30" s="116" t="s">
        <v>117</v>
      </c>
      <c r="F30" s="117" t="s">
        <v>118</v>
      </c>
      <c r="G30" s="118"/>
      <c r="H30" s="118" t="s">
        <v>117</v>
      </c>
      <c r="I30" s="119" t="s">
        <v>119</v>
      </c>
      <c r="J30" s="120"/>
      <c r="K30" s="120"/>
      <c r="L30" s="118"/>
      <c r="M30" s="118"/>
      <c r="N30" s="118"/>
      <c r="O30" s="121"/>
    </row>
    <row r="31" spans="1:15" ht="13.35" customHeight="1">
      <c r="A31" s="2423"/>
      <c r="B31" s="2428"/>
      <c r="C31" s="2429"/>
      <c r="D31" s="2430"/>
      <c r="E31" s="2433"/>
      <c r="F31" s="2439"/>
      <c r="G31" s="2439"/>
      <c r="H31" s="2439"/>
      <c r="I31" s="2439"/>
      <c r="J31" s="2439"/>
      <c r="K31" s="2439"/>
      <c r="L31" s="2439"/>
      <c r="M31" s="2439"/>
      <c r="N31" s="2439"/>
      <c r="O31" s="2440"/>
    </row>
    <row r="32" spans="1:15" ht="13.35" customHeight="1">
      <c r="A32" s="2423"/>
      <c r="B32" s="2445" t="s">
        <v>261</v>
      </c>
      <c r="C32" s="2446"/>
      <c r="D32" s="2447"/>
      <c r="E32" s="122" t="s">
        <v>262</v>
      </c>
      <c r="F32" s="2454"/>
      <c r="G32" s="2454"/>
      <c r="H32" s="2454"/>
      <c r="I32" s="2454"/>
      <c r="J32" s="2454"/>
      <c r="K32" s="2454"/>
      <c r="L32" s="2454"/>
      <c r="M32" s="2454"/>
      <c r="N32" s="2454"/>
      <c r="O32" s="2455"/>
    </row>
    <row r="33" spans="1:15" ht="13.35" customHeight="1">
      <c r="A33" s="2423"/>
      <c r="B33" s="2448"/>
      <c r="C33" s="2449"/>
      <c r="D33" s="2450"/>
      <c r="E33" s="123" t="s">
        <v>262</v>
      </c>
      <c r="F33" s="2456"/>
      <c r="G33" s="2456"/>
      <c r="H33" s="2456"/>
      <c r="I33" s="2456"/>
      <c r="J33" s="2456"/>
      <c r="K33" s="2456"/>
      <c r="L33" s="2456"/>
      <c r="M33" s="2456"/>
      <c r="N33" s="2456"/>
      <c r="O33" s="2457"/>
    </row>
    <row r="34" spans="1:15" ht="13.35" customHeight="1">
      <c r="A34" s="2423"/>
      <c r="B34" s="2451"/>
      <c r="C34" s="2452"/>
      <c r="D34" s="2453"/>
      <c r="E34" s="124" t="s">
        <v>262</v>
      </c>
      <c r="F34" s="2458"/>
      <c r="G34" s="2458"/>
      <c r="H34" s="2458"/>
      <c r="I34" s="2458"/>
      <c r="J34" s="2458"/>
      <c r="K34" s="2458"/>
      <c r="L34" s="2458"/>
      <c r="M34" s="2458"/>
      <c r="N34" s="2458"/>
      <c r="O34" s="2459"/>
    </row>
    <row r="35" spans="1:15" ht="13.35" customHeight="1">
      <c r="A35" s="2423"/>
      <c r="B35" s="2445" t="s">
        <v>263</v>
      </c>
      <c r="C35" s="2460"/>
      <c r="D35" s="2461"/>
      <c r="E35" s="122" t="s">
        <v>262</v>
      </c>
      <c r="F35" s="2454"/>
      <c r="G35" s="2454"/>
      <c r="H35" s="2454"/>
      <c r="I35" s="2454"/>
      <c r="J35" s="2454"/>
      <c r="K35" s="2454"/>
      <c r="L35" s="2454"/>
      <c r="M35" s="2454"/>
      <c r="N35" s="2454"/>
      <c r="O35" s="2455"/>
    </row>
    <row r="36" spans="1:15" ht="13.35" customHeight="1">
      <c r="A36" s="2423"/>
      <c r="B36" s="2462"/>
      <c r="C36" s="2463"/>
      <c r="D36" s="2464"/>
      <c r="E36" s="123" t="s">
        <v>262</v>
      </c>
      <c r="F36" s="2458"/>
      <c r="G36" s="2458"/>
      <c r="H36" s="2458"/>
      <c r="I36" s="2458"/>
      <c r="J36" s="2458"/>
      <c r="K36" s="2458"/>
      <c r="L36" s="2458"/>
      <c r="M36" s="2458"/>
      <c r="N36" s="2458"/>
      <c r="O36" s="2459"/>
    </row>
    <row r="37" spans="1:15" ht="12" customHeight="1">
      <c r="A37" s="2423"/>
      <c r="B37" s="2465" t="s">
        <v>264</v>
      </c>
      <c r="C37" s="2466"/>
      <c r="D37" s="2467"/>
      <c r="E37" s="125" t="s">
        <v>117</v>
      </c>
      <c r="F37" s="126" t="s">
        <v>118</v>
      </c>
      <c r="G37" s="118" t="s">
        <v>113</v>
      </c>
      <c r="H37" s="2468" t="s">
        <v>265</v>
      </c>
      <c r="I37" s="2468"/>
      <c r="J37" s="2468"/>
      <c r="K37" s="2468"/>
      <c r="L37" s="117" t="s">
        <v>116</v>
      </c>
      <c r="M37" s="112" t="s">
        <v>117</v>
      </c>
      <c r="N37" s="127" t="s">
        <v>119</v>
      </c>
      <c r="O37" s="128"/>
    </row>
    <row r="38" spans="1:15" ht="13.35" customHeight="1">
      <c r="A38" s="2423"/>
      <c r="B38" s="2469" t="s">
        <v>266</v>
      </c>
      <c r="C38" s="2470"/>
      <c r="D38" s="2471"/>
      <c r="E38" s="129" t="s">
        <v>262</v>
      </c>
      <c r="F38" s="2478"/>
      <c r="G38" s="2478"/>
      <c r="H38" s="2478"/>
      <c r="I38" s="2478"/>
      <c r="J38" s="2478"/>
      <c r="K38" s="2478"/>
      <c r="L38" s="2478"/>
      <c r="M38" s="2478"/>
      <c r="N38" s="2478"/>
      <c r="O38" s="2479"/>
    </row>
    <row r="39" spans="1:15" ht="13.35" customHeight="1">
      <c r="A39" s="2423"/>
      <c r="B39" s="2472"/>
      <c r="C39" s="2473"/>
      <c r="D39" s="2474"/>
      <c r="E39" s="123" t="s">
        <v>262</v>
      </c>
      <c r="F39" s="2456"/>
      <c r="G39" s="2456"/>
      <c r="H39" s="2456"/>
      <c r="I39" s="2456"/>
      <c r="J39" s="2456"/>
      <c r="K39" s="2456"/>
      <c r="L39" s="2456"/>
      <c r="M39" s="2456"/>
      <c r="N39" s="2456"/>
      <c r="O39" s="2457"/>
    </row>
    <row r="40" spans="1:15" ht="13.35" customHeight="1" thickBot="1">
      <c r="A40" s="2424"/>
      <c r="B40" s="2475"/>
      <c r="C40" s="2476"/>
      <c r="D40" s="2477"/>
      <c r="E40" s="130" t="s">
        <v>262</v>
      </c>
      <c r="F40" s="2480"/>
      <c r="G40" s="2480"/>
      <c r="H40" s="2480"/>
      <c r="I40" s="2480"/>
      <c r="J40" s="2480"/>
      <c r="K40" s="2480"/>
      <c r="L40" s="2480"/>
      <c r="M40" s="2480"/>
      <c r="N40" s="2480"/>
      <c r="O40" s="2481"/>
    </row>
    <row r="41" spans="1:15" ht="10.5" customHeight="1">
      <c r="A41" s="2422"/>
      <c r="B41" s="2425" t="s">
        <v>250</v>
      </c>
      <c r="C41" s="2426"/>
      <c r="D41" s="2427"/>
      <c r="E41" s="109" t="s">
        <v>251</v>
      </c>
      <c r="F41" s="2431"/>
      <c r="G41" s="2431"/>
      <c r="H41" s="2431"/>
      <c r="I41" s="2431"/>
      <c r="J41" s="2431"/>
      <c r="K41" s="2431"/>
      <c r="L41" s="2431"/>
      <c r="M41" s="2431"/>
      <c r="N41" s="2431"/>
      <c r="O41" s="2432"/>
    </row>
    <row r="42" spans="1:15" ht="16.05" customHeight="1">
      <c r="A42" s="2423"/>
      <c r="B42" s="2428"/>
      <c r="C42" s="2429"/>
      <c r="D42" s="2430"/>
      <c r="E42" s="2433"/>
      <c r="F42" s="2434"/>
      <c r="G42" s="2434"/>
      <c r="H42" s="2434"/>
      <c r="I42" s="2434"/>
      <c r="J42" s="2434"/>
      <c r="K42" s="2434"/>
      <c r="L42" s="2434"/>
      <c r="M42" s="2434"/>
      <c r="N42" s="2434"/>
      <c r="O42" s="2435"/>
    </row>
    <row r="43" spans="1:15" ht="10.5" customHeight="1">
      <c r="A43" s="2423"/>
      <c r="B43" s="2436" t="s">
        <v>252</v>
      </c>
      <c r="C43" s="2437"/>
      <c r="D43" s="2438"/>
      <c r="E43" s="110" t="s">
        <v>251</v>
      </c>
      <c r="F43" s="2431"/>
      <c r="G43" s="2431"/>
      <c r="H43" s="2431"/>
      <c r="I43" s="2431"/>
      <c r="J43" s="2431"/>
      <c r="K43" s="2431"/>
      <c r="L43" s="2431"/>
      <c r="M43" s="2431"/>
      <c r="N43" s="2431"/>
      <c r="O43" s="2432"/>
    </row>
    <row r="44" spans="1:15" ht="16.05" customHeight="1">
      <c r="A44" s="2423"/>
      <c r="B44" s="2436"/>
      <c r="C44" s="2437"/>
      <c r="D44" s="2438"/>
      <c r="E44" s="2433" t="s">
        <v>103</v>
      </c>
      <c r="F44" s="2439"/>
      <c r="G44" s="2439"/>
      <c r="H44" s="2439"/>
      <c r="I44" s="2439"/>
      <c r="J44" s="2439"/>
      <c r="K44" s="2439"/>
      <c r="L44" s="2439"/>
      <c r="M44" s="2439"/>
      <c r="N44" s="2439"/>
      <c r="O44" s="2440"/>
    </row>
    <row r="45" spans="1:15" ht="18" customHeight="1">
      <c r="A45" s="2423"/>
      <c r="B45" s="2436" t="s">
        <v>253</v>
      </c>
      <c r="C45" s="2437"/>
      <c r="D45" s="2438"/>
      <c r="E45" s="2436" t="s">
        <v>254</v>
      </c>
      <c r="F45" s="2437"/>
      <c r="G45" s="111" t="s">
        <v>986</v>
      </c>
      <c r="H45" s="112" t="s">
        <v>255</v>
      </c>
      <c r="I45" s="112" t="s">
        <v>256</v>
      </c>
      <c r="J45" s="113" t="s">
        <v>257</v>
      </c>
      <c r="K45" s="114" t="s">
        <v>75</v>
      </c>
      <c r="L45" s="111" t="s">
        <v>986</v>
      </c>
      <c r="M45" s="112" t="s">
        <v>255</v>
      </c>
      <c r="N45" s="112" t="s">
        <v>256</v>
      </c>
      <c r="O45" s="115" t="s">
        <v>258</v>
      </c>
    </row>
    <row r="46" spans="1:15" ht="12" customHeight="1">
      <c r="A46" s="2423"/>
      <c r="B46" s="2441" t="s">
        <v>259</v>
      </c>
      <c r="C46" s="2442"/>
      <c r="D46" s="2443"/>
      <c r="E46" s="116" t="s">
        <v>117</v>
      </c>
      <c r="F46" s="117" t="s">
        <v>118</v>
      </c>
      <c r="G46" s="118"/>
      <c r="H46" s="118" t="s">
        <v>117</v>
      </c>
      <c r="I46" s="119" t="s">
        <v>119</v>
      </c>
      <c r="J46" s="120"/>
      <c r="K46" s="120"/>
      <c r="L46" s="118"/>
      <c r="M46" s="118"/>
      <c r="N46" s="118"/>
      <c r="O46" s="121"/>
    </row>
    <row r="47" spans="1:15" ht="13.35" customHeight="1">
      <c r="A47" s="2423"/>
      <c r="B47" s="2428"/>
      <c r="C47" s="2429"/>
      <c r="D47" s="2430"/>
      <c r="E47" s="2433"/>
      <c r="F47" s="2439"/>
      <c r="G47" s="2439"/>
      <c r="H47" s="2439"/>
      <c r="I47" s="2439"/>
      <c r="J47" s="2439"/>
      <c r="K47" s="2439"/>
      <c r="L47" s="2439"/>
      <c r="M47" s="2439"/>
      <c r="N47" s="2439"/>
      <c r="O47" s="2440"/>
    </row>
    <row r="48" spans="1:15" ht="12" customHeight="1">
      <c r="A48" s="2423"/>
      <c r="B48" s="2444" t="s">
        <v>260</v>
      </c>
      <c r="C48" s="2442"/>
      <c r="D48" s="2443"/>
      <c r="E48" s="116" t="s">
        <v>117</v>
      </c>
      <c r="F48" s="117" t="s">
        <v>118</v>
      </c>
      <c r="G48" s="118"/>
      <c r="H48" s="118" t="s">
        <v>117</v>
      </c>
      <c r="I48" s="119" t="s">
        <v>119</v>
      </c>
      <c r="J48" s="120"/>
      <c r="K48" s="120"/>
      <c r="L48" s="118"/>
      <c r="M48" s="118"/>
      <c r="N48" s="118"/>
      <c r="O48" s="121"/>
    </row>
    <row r="49" spans="1:15" ht="13.35" customHeight="1">
      <c r="A49" s="2423"/>
      <c r="B49" s="2428"/>
      <c r="C49" s="2429"/>
      <c r="D49" s="2430"/>
      <c r="E49" s="2433"/>
      <c r="F49" s="2439"/>
      <c r="G49" s="2439"/>
      <c r="H49" s="2439"/>
      <c r="I49" s="2439"/>
      <c r="J49" s="2439"/>
      <c r="K49" s="2439"/>
      <c r="L49" s="2439"/>
      <c r="M49" s="2439"/>
      <c r="N49" s="2439"/>
      <c r="O49" s="2440"/>
    </row>
    <row r="50" spans="1:15" ht="13.35" customHeight="1">
      <c r="A50" s="2423"/>
      <c r="B50" s="2445" t="s">
        <v>261</v>
      </c>
      <c r="C50" s="2446"/>
      <c r="D50" s="2447"/>
      <c r="E50" s="122" t="s">
        <v>262</v>
      </c>
      <c r="F50" s="2454"/>
      <c r="G50" s="2454"/>
      <c r="H50" s="2454"/>
      <c r="I50" s="2454"/>
      <c r="J50" s="2454"/>
      <c r="K50" s="2454"/>
      <c r="L50" s="2454"/>
      <c r="M50" s="2454"/>
      <c r="N50" s="2454"/>
      <c r="O50" s="2455"/>
    </row>
    <row r="51" spans="1:15" ht="13.35" customHeight="1">
      <c r="A51" s="2423"/>
      <c r="B51" s="2448"/>
      <c r="C51" s="2449"/>
      <c r="D51" s="2450"/>
      <c r="E51" s="123" t="s">
        <v>262</v>
      </c>
      <c r="F51" s="2456"/>
      <c r="G51" s="2456"/>
      <c r="H51" s="2456"/>
      <c r="I51" s="2456"/>
      <c r="J51" s="2456"/>
      <c r="K51" s="2456"/>
      <c r="L51" s="2456"/>
      <c r="M51" s="2456"/>
      <c r="N51" s="2456"/>
      <c r="O51" s="2457"/>
    </row>
    <row r="52" spans="1:15" ht="13.35" customHeight="1">
      <c r="A52" s="2423"/>
      <c r="B52" s="2451"/>
      <c r="C52" s="2452"/>
      <c r="D52" s="2453"/>
      <c r="E52" s="124" t="s">
        <v>262</v>
      </c>
      <c r="F52" s="2458"/>
      <c r="G52" s="2458"/>
      <c r="H52" s="2458"/>
      <c r="I52" s="2458"/>
      <c r="J52" s="2458"/>
      <c r="K52" s="2458"/>
      <c r="L52" s="2458"/>
      <c r="M52" s="2458"/>
      <c r="N52" s="2458"/>
      <c r="O52" s="2459"/>
    </row>
    <row r="53" spans="1:15" ht="13.35" customHeight="1">
      <c r="A53" s="2423"/>
      <c r="B53" s="2445" t="s">
        <v>263</v>
      </c>
      <c r="C53" s="2446"/>
      <c r="D53" s="2447"/>
      <c r="E53" s="122" t="s">
        <v>262</v>
      </c>
      <c r="F53" s="2454"/>
      <c r="G53" s="2454"/>
      <c r="H53" s="2454"/>
      <c r="I53" s="2454"/>
      <c r="J53" s="2454"/>
      <c r="K53" s="2454"/>
      <c r="L53" s="2454"/>
      <c r="M53" s="2454"/>
      <c r="N53" s="2454"/>
      <c r="O53" s="2455"/>
    </row>
    <row r="54" spans="1:15" ht="13.35" customHeight="1">
      <c r="A54" s="2423"/>
      <c r="B54" s="2451"/>
      <c r="C54" s="2452"/>
      <c r="D54" s="2453"/>
      <c r="E54" s="123" t="s">
        <v>262</v>
      </c>
      <c r="F54" s="2458"/>
      <c r="G54" s="2458"/>
      <c r="H54" s="2458"/>
      <c r="I54" s="2458"/>
      <c r="J54" s="2458"/>
      <c r="K54" s="2458"/>
      <c r="L54" s="2458"/>
      <c r="M54" s="2458"/>
      <c r="N54" s="2458"/>
      <c r="O54" s="2459"/>
    </row>
    <row r="55" spans="1:15">
      <c r="A55" s="2423"/>
      <c r="B55" s="2465" t="s">
        <v>264</v>
      </c>
      <c r="C55" s="2466"/>
      <c r="D55" s="2467"/>
      <c r="E55" s="125" t="s">
        <v>117</v>
      </c>
      <c r="F55" s="126" t="s">
        <v>118</v>
      </c>
      <c r="G55" s="118" t="s">
        <v>113</v>
      </c>
      <c r="H55" s="2468" t="s">
        <v>265</v>
      </c>
      <c r="I55" s="2468"/>
      <c r="J55" s="2468"/>
      <c r="K55" s="2468"/>
      <c r="L55" s="117" t="s">
        <v>116</v>
      </c>
      <c r="M55" s="112" t="s">
        <v>117</v>
      </c>
      <c r="N55" s="127" t="s">
        <v>119</v>
      </c>
      <c r="O55" s="128"/>
    </row>
    <row r="56" spans="1:15" ht="13.35" customHeight="1">
      <c r="A56" s="2423"/>
      <c r="B56" s="2469" t="s">
        <v>266</v>
      </c>
      <c r="C56" s="2470"/>
      <c r="D56" s="2471"/>
      <c r="E56" s="129" t="s">
        <v>262</v>
      </c>
      <c r="F56" s="2478"/>
      <c r="G56" s="2478"/>
      <c r="H56" s="2478"/>
      <c r="I56" s="2478"/>
      <c r="J56" s="2478"/>
      <c r="K56" s="2478"/>
      <c r="L56" s="2478"/>
      <c r="M56" s="2478"/>
      <c r="N56" s="2478"/>
      <c r="O56" s="2479"/>
    </row>
    <row r="57" spans="1:15" ht="13.35" customHeight="1">
      <c r="A57" s="2423"/>
      <c r="B57" s="2472"/>
      <c r="C57" s="2473"/>
      <c r="D57" s="2474"/>
      <c r="E57" s="123" t="s">
        <v>262</v>
      </c>
      <c r="F57" s="2456"/>
      <c r="G57" s="2456"/>
      <c r="H57" s="2456"/>
      <c r="I57" s="2456"/>
      <c r="J57" s="2456"/>
      <c r="K57" s="2456"/>
      <c r="L57" s="2456"/>
      <c r="M57" s="2456"/>
      <c r="N57" s="2456"/>
      <c r="O57" s="2457"/>
    </row>
    <row r="58" spans="1:15" ht="13.35" customHeight="1" thickBot="1">
      <c r="A58" s="2424"/>
      <c r="B58" s="2475"/>
      <c r="C58" s="2476"/>
      <c r="D58" s="2477"/>
      <c r="E58" s="130" t="s">
        <v>262</v>
      </c>
      <c r="F58" s="2480"/>
      <c r="G58" s="2480"/>
      <c r="H58" s="2480"/>
      <c r="I58" s="2480"/>
      <c r="J58" s="2480"/>
      <c r="K58" s="2480"/>
      <c r="L58" s="2480"/>
      <c r="M58" s="2480"/>
      <c r="N58" s="2480"/>
      <c r="O58" s="2481"/>
    </row>
    <row r="59" spans="1:15" ht="6.75" customHeight="1">
      <c r="A59" s="131"/>
      <c r="B59" s="131"/>
      <c r="C59" s="131"/>
      <c r="E59" s="132"/>
      <c r="F59" s="133"/>
      <c r="G59" s="133"/>
      <c r="H59" s="133"/>
      <c r="I59" s="133"/>
      <c r="J59" s="133"/>
      <c r="K59" s="133"/>
      <c r="L59" s="133"/>
      <c r="M59" s="133"/>
      <c r="N59" s="133"/>
      <c r="O59" s="133"/>
    </row>
    <row r="60" spans="1:15" ht="12" customHeight="1">
      <c r="A60" s="134" t="s">
        <v>1587</v>
      </c>
    </row>
    <row r="61" spans="1:15" ht="12" customHeight="1">
      <c r="G61" s="2117" t="str">
        <f>IF(基本情報!D13="","事業名：　　　　　　　　　　　　　　　　　　　　",CONCATENATE("事業名：",IF(基本情報!D13="","",基本情報!D13)))</f>
        <v>事業名：　　　　　　　　　　　　　　　　　　　　</v>
      </c>
      <c r="H61" s="2117"/>
      <c r="I61" s="2117"/>
      <c r="J61" s="2117"/>
      <c r="K61" s="2117"/>
      <c r="L61" s="2117"/>
      <c r="M61" s="2117"/>
      <c r="N61" s="2117"/>
      <c r="O61" s="2117"/>
    </row>
    <row r="62" spans="1:15" ht="12" customHeight="1"/>
    <row r="63" spans="1:15" ht="12" customHeight="1"/>
  </sheetData>
  <mergeCells count="82">
    <mergeCell ref="B56:D58"/>
    <mergeCell ref="F56:O56"/>
    <mergeCell ref="F57:O57"/>
    <mergeCell ref="F58:O58"/>
    <mergeCell ref="B53:D54"/>
    <mergeCell ref="F53:O53"/>
    <mergeCell ref="F54:O54"/>
    <mergeCell ref="B55:D55"/>
    <mergeCell ref="H55:K55"/>
    <mergeCell ref="E49:O49"/>
    <mergeCell ref="B50:D52"/>
    <mergeCell ref="F50:O50"/>
    <mergeCell ref="F51:O51"/>
    <mergeCell ref="F52:O52"/>
    <mergeCell ref="B38:D40"/>
    <mergeCell ref="F38:O38"/>
    <mergeCell ref="F39:O39"/>
    <mergeCell ref="F40:O40"/>
    <mergeCell ref="A41:A58"/>
    <mergeCell ref="B41:D42"/>
    <mergeCell ref="F41:O41"/>
    <mergeCell ref="E42:O42"/>
    <mergeCell ref="B43:D44"/>
    <mergeCell ref="F43:O43"/>
    <mergeCell ref="E44:O44"/>
    <mergeCell ref="B45:D45"/>
    <mergeCell ref="E45:F45"/>
    <mergeCell ref="B46:D47"/>
    <mergeCell ref="E47:O47"/>
    <mergeCell ref="B48:D49"/>
    <mergeCell ref="B35:D36"/>
    <mergeCell ref="F35:O35"/>
    <mergeCell ref="F36:O36"/>
    <mergeCell ref="B37:D37"/>
    <mergeCell ref="H37:K37"/>
    <mergeCell ref="E31:O31"/>
    <mergeCell ref="B32:D34"/>
    <mergeCell ref="F32:O32"/>
    <mergeCell ref="F33:O33"/>
    <mergeCell ref="F34:O34"/>
    <mergeCell ref="B20:D22"/>
    <mergeCell ref="F20:O20"/>
    <mergeCell ref="F21:O21"/>
    <mergeCell ref="F22:O22"/>
    <mergeCell ref="A23:A40"/>
    <mergeCell ref="B23:D24"/>
    <mergeCell ref="F23:O23"/>
    <mergeCell ref="E24:O24"/>
    <mergeCell ref="B25:D26"/>
    <mergeCell ref="F25:O25"/>
    <mergeCell ref="E26:O26"/>
    <mergeCell ref="B27:D27"/>
    <mergeCell ref="E27:F27"/>
    <mergeCell ref="B28:D29"/>
    <mergeCell ref="E29:O29"/>
    <mergeCell ref="B30:D31"/>
    <mergeCell ref="B17:D18"/>
    <mergeCell ref="F17:O17"/>
    <mergeCell ref="F18:O18"/>
    <mergeCell ref="B19:D19"/>
    <mergeCell ref="H19:K19"/>
    <mergeCell ref="E13:O13"/>
    <mergeCell ref="B14:D16"/>
    <mergeCell ref="F14:O14"/>
    <mergeCell ref="F15:O15"/>
    <mergeCell ref="F16:O16"/>
    <mergeCell ref="G61:O61"/>
    <mergeCell ref="A2:O2"/>
    <mergeCell ref="A3:O3"/>
    <mergeCell ref="B4:O4"/>
    <mergeCell ref="A5:A22"/>
    <mergeCell ref="B5:D6"/>
    <mergeCell ref="F5:O5"/>
    <mergeCell ref="E6:O6"/>
    <mergeCell ref="B7:D8"/>
    <mergeCell ref="F7:O7"/>
    <mergeCell ref="E8:O8"/>
    <mergeCell ref="B9:D9"/>
    <mergeCell ref="E9:F9"/>
    <mergeCell ref="B10:D11"/>
    <mergeCell ref="E11:O11"/>
    <mergeCell ref="B12:D13"/>
  </mergeCells>
  <phoneticPr fontId="2"/>
  <dataValidations count="1">
    <dataValidation type="list" allowBlank="1" showInputMessage="1" showErrorMessage="1" sqref="M19 M37 H30 E30 H28 H12 E37 E12 H10 E28 E19 E10 M55 H48 E48 H46 E55 E46" xr:uid="{00000000-0002-0000-0B00-000000000000}">
      <formula1>"□,■"</formula1>
    </dataValidation>
  </dataValidations>
  <printOptions horizontalCentered="1"/>
  <pageMargins left="0.59055118110236227" right="0.59055118110236227" top="0.59055118110236227" bottom="0.19685039370078741" header="0" footer="0"/>
  <pageSetup paperSize="9" scale="99" fitToWidth="0" fitToHeight="0"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3F8A1-1339-4482-8892-2300B057076C}">
  <sheetPr codeName="Sheet14">
    <tabColor rgb="FF99FF99"/>
    <pageSetUpPr fitToPage="1"/>
  </sheetPr>
  <dimension ref="A1:IV69"/>
  <sheetViews>
    <sheetView showGridLines="0" view="pageBreakPreview" zoomScaleNormal="100" zoomScaleSheetLayoutView="100" workbookViewId="0">
      <selection activeCell="Z16" sqref="Z16"/>
    </sheetView>
  </sheetViews>
  <sheetFormatPr defaultRowHeight="15" customHeight="1"/>
  <cols>
    <col min="1" max="10" width="3" style="1318" customWidth="1"/>
    <col min="11" max="11" width="5.109375" style="1318" customWidth="1"/>
    <col min="12" max="18" width="3" style="1318" customWidth="1"/>
    <col min="19" max="19" width="9.44140625" style="1318" customWidth="1"/>
    <col min="20" max="24" width="3" style="1318" customWidth="1"/>
    <col min="25" max="25" width="11" style="1318" customWidth="1"/>
    <col min="26" max="32" width="3" style="1318" customWidth="1"/>
    <col min="33" max="33" width="25.5546875" style="1318" bestFit="1" customWidth="1"/>
    <col min="34" max="256" width="9.109375" style="1318"/>
    <col min="257" max="266" width="3" style="1318" customWidth="1"/>
    <col min="267" max="267" width="5.109375" style="1318" customWidth="1"/>
    <col min="268" max="274" width="3" style="1318" customWidth="1"/>
    <col min="275" max="275" width="9.44140625" style="1318" customWidth="1"/>
    <col min="276" max="280" width="3" style="1318" customWidth="1"/>
    <col min="281" max="281" width="11" style="1318" customWidth="1"/>
    <col min="282" max="288" width="3" style="1318" customWidth="1"/>
    <col min="289" max="289" width="6.5546875" style="1318" customWidth="1"/>
    <col min="290" max="512" width="9.109375" style="1318"/>
    <col min="513" max="522" width="3" style="1318" customWidth="1"/>
    <col min="523" max="523" width="5.109375" style="1318" customWidth="1"/>
    <col min="524" max="530" width="3" style="1318" customWidth="1"/>
    <col min="531" max="531" width="9.44140625" style="1318" customWidth="1"/>
    <col min="532" max="536" width="3" style="1318" customWidth="1"/>
    <col min="537" max="537" width="11" style="1318" customWidth="1"/>
    <col min="538" max="544" width="3" style="1318" customWidth="1"/>
    <col min="545" max="545" width="6.5546875" style="1318" customWidth="1"/>
    <col min="546" max="768" width="9.109375" style="1318"/>
    <col min="769" max="778" width="3" style="1318" customWidth="1"/>
    <col min="779" max="779" width="5.109375" style="1318" customWidth="1"/>
    <col min="780" max="786" width="3" style="1318" customWidth="1"/>
    <col min="787" max="787" width="9.44140625" style="1318" customWidth="1"/>
    <col min="788" max="792" width="3" style="1318" customWidth="1"/>
    <col min="793" max="793" width="11" style="1318" customWidth="1"/>
    <col min="794" max="800" width="3" style="1318" customWidth="1"/>
    <col min="801" max="801" width="6.5546875" style="1318" customWidth="1"/>
    <col min="802" max="1024" width="9.109375" style="1318"/>
    <col min="1025" max="1034" width="3" style="1318" customWidth="1"/>
    <col min="1035" max="1035" width="5.109375" style="1318" customWidth="1"/>
    <col min="1036" max="1042" width="3" style="1318" customWidth="1"/>
    <col min="1043" max="1043" width="9.44140625" style="1318" customWidth="1"/>
    <col min="1044" max="1048" width="3" style="1318" customWidth="1"/>
    <col min="1049" max="1049" width="11" style="1318" customWidth="1"/>
    <col min="1050" max="1056" width="3" style="1318" customWidth="1"/>
    <col min="1057" max="1057" width="6.5546875" style="1318" customWidth="1"/>
    <col min="1058" max="1280" width="9.109375" style="1318"/>
    <col min="1281" max="1290" width="3" style="1318" customWidth="1"/>
    <col min="1291" max="1291" width="5.109375" style="1318" customWidth="1"/>
    <col min="1292" max="1298" width="3" style="1318" customWidth="1"/>
    <col min="1299" max="1299" width="9.44140625" style="1318" customWidth="1"/>
    <col min="1300" max="1304" width="3" style="1318" customWidth="1"/>
    <col min="1305" max="1305" width="11" style="1318" customWidth="1"/>
    <col min="1306" max="1312" width="3" style="1318" customWidth="1"/>
    <col min="1313" max="1313" width="6.5546875" style="1318" customWidth="1"/>
    <col min="1314" max="1536" width="9.109375" style="1318"/>
    <col min="1537" max="1546" width="3" style="1318" customWidth="1"/>
    <col min="1547" max="1547" width="5.109375" style="1318" customWidth="1"/>
    <col min="1548" max="1554" width="3" style="1318" customWidth="1"/>
    <col min="1555" max="1555" width="9.44140625" style="1318" customWidth="1"/>
    <col min="1556" max="1560" width="3" style="1318" customWidth="1"/>
    <col min="1561" max="1561" width="11" style="1318" customWidth="1"/>
    <col min="1562" max="1568" width="3" style="1318" customWidth="1"/>
    <col min="1569" max="1569" width="6.5546875" style="1318" customWidth="1"/>
    <col min="1570" max="1792" width="9.109375" style="1318"/>
    <col min="1793" max="1802" width="3" style="1318" customWidth="1"/>
    <col min="1803" max="1803" width="5.109375" style="1318" customWidth="1"/>
    <col min="1804" max="1810" width="3" style="1318" customWidth="1"/>
    <col min="1811" max="1811" width="9.44140625" style="1318" customWidth="1"/>
    <col min="1812" max="1816" width="3" style="1318" customWidth="1"/>
    <col min="1817" max="1817" width="11" style="1318" customWidth="1"/>
    <col min="1818" max="1824" width="3" style="1318" customWidth="1"/>
    <col min="1825" max="1825" width="6.5546875" style="1318" customWidth="1"/>
    <col min="1826" max="2048" width="9.109375" style="1318"/>
    <col min="2049" max="2058" width="3" style="1318" customWidth="1"/>
    <col min="2059" max="2059" width="5.109375" style="1318" customWidth="1"/>
    <col min="2060" max="2066" width="3" style="1318" customWidth="1"/>
    <col min="2067" max="2067" width="9.44140625" style="1318" customWidth="1"/>
    <col min="2068" max="2072" width="3" style="1318" customWidth="1"/>
    <col min="2073" max="2073" width="11" style="1318" customWidth="1"/>
    <col min="2074" max="2080" width="3" style="1318" customWidth="1"/>
    <col min="2081" max="2081" width="6.5546875" style="1318" customWidth="1"/>
    <col min="2082" max="2304" width="9.109375" style="1318"/>
    <col min="2305" max="2314" width="3" style="1318" customWidth="1"/>
    <col min="2315" max="2315" width="5.109375" style="1318" customWidth="1"/>
    <col min="2316" max="2322" width="3" style="1318" customWidth="1"/>
    <col min="2323" max="2323" width="9.44140625" style="1318" customWidth="1"/>
    <col min="2324" max="2328" width="3" style="1318" customWidth="1"/>
    <col min="2329" max="2329" width="11" style="1318" customWidth="1"/>
    <col min="2330" max="2336" width="3" style="1318" customWidth="1"/>
    <col min="2337" max="2337" width="6.5546875" style="1318" customWidth="1"/>
    <col min="2338" max="2560" width="9.109375" style="1318"/>
    <col min="2561" max="2570" width="3" style="1318" customWidth="1"/>
    <col min="2571" max="2571" width="5.109375" style="1318" customWidth="1"/>
    <col min="2572" max="2578" width="3" style="1318" customWidth="1"/>
    <col min="2579" max="2579" width="9.44140625" style="1318" customWidth="1"/>
    <col min="2580" max="2584" width="3" style="1318" customWidth="1"/>
    <col min="2585" max="2585" width="11" style="1318" customWidth="1"/>
    <col min="2586" max="2592" width="3" style="1318" customWidth="1"/>
    <col min="2593" max="2593" width="6.5546875" style="1318" customWidth="1"/>
    <col min="2594" max="2816" width="9.109375" style="1318"/>
    <col min="2817" max="2826" width="3" style="1318" customWidth="1"/>
    <col min="2827" max="2827" width="5.109375" style="1318" customWidth="1"/>
    <col min="2828" max="2834" width="3" style="1318" customWidth="1"/>
    <col min="2835" max="2835" width="9.44140625" style="1318" customWidth="1"/>
    <col min="2836" max="2840" width="3" style="1318" customWidth="1"/>
    <col min="2841" max="2841" width="11" style="1318" customWidth="1"/>
    <col min="2842" max="2848" width="3" style="1318" customWidth="1"/>
    <col min="2849" max="2849" width="6.5546875" style="1318" customWidth="1"/>
    <col min="2850" max="3072" width="9.109375" style="1318"/>
    <col min="3073" max="3082" width="3" style="1318" customWidth="1"/>
    <col min="3083" max="3083" width="5.109375" style="1318" customWidth="1"/>
    <col min="3084" max="3090" width="3" style="1318" customWidth="1"/>
    <col min="3091" max="3091" width="9.44140625" style="1318" customWidth="1"/>
    <col min="3092" max="3096" width="3" style="1318" customWidth="1"/>
    <col min="3097" max="3097" width="11" style="1318" customWidth="1"/>
    <col min="3098" max="3104" width="3" style="1318" customWidth="1"/>
    <col min="3105" max="3105" width="6.5546875" style="1318" customWidth="1"/>
    <col min="3106" max="3328" width="9.109375" style="1318"/>
    <col min="3329" max="3338" width="3" style="1318" customWidth="1"/>
    <col min="3339" max="3339" width="5.109375" style="1318" customWidth="1"/>
    <col min="3340" max="3346" width="3" style="1318" customWidth="1"/>
    <col min="3347" max="3347" width="9.44140625" style="1318" customWidth="1"/>
    <col min="3348" max="3352" width="3" style="1318" customWidth="1"/>
    <col min="3353" max="3353" width="11" style="1318" customWidth="1"/>
    <col min="3354" max="3360" width="3" style="1318" customWidth="1"/>
    <col min="3361" max="3361" width="6.5546875" style="1318" customWidth="1"/>
    <col min="3362" max="3584" width="9.109375" style="1318"/>
    <col min="3585" max="3594" width="3" style="1318" customWidth="1"/>
    <col min="3595" max="3595" width="5.109375" style="1318" customWidth="1"/>
    <col min="3596" max="3602" width="3" style="1318" customWidth="1"/>
    <col min="3603" max="3603" width="9.44140625" style="1318" customWidth="1"/>
    <col min="3604" max="3608" width="3" style="1318" customWidth="1"/>
    <col min="3609" max="3609" width="11" style="1318" customWidth="1"/>
    <col min="3610" max="3616" width="3" style="1318" customWidth="1"/>
    <col min="3617" max="3617" width="6.5546875" style="1318" customWidth="1"/>
    <col min="3618" max="3840" width="9.109375" style="1318"/>
    <col min="3841" max="3850" width="3" style="1318" customWidth="1"/>
    <col min="3851" max="3851" width="5.109375" style="1318" customWidth="1"/>
    <col min="3852" max="3858" width="3" style="1318" customWidth="1"/>
    <col min="3859" max="3859" width="9.44140625" style="1318" customWidth="1"/>
    <col min="3860" max="3864" width="3" style="1318" customWidth="1"/>
    <col min="3865" max="3865" width="11" style="1318" customWidth="1"/>
    <col min="3866" max="3872" width="3" style="1318" customWidth="1"/>
    <col min="3873" max="3873" width="6.5546875" style="1318" customWidth="1"/>
    <col min="3874" max="4096" width="9.109375" style="1318"/>
    <col min="4097" max="4106" width="3" style="1318" customWidth="1"/>
    <col min="4107" max="4107" width="5.109375" style="1318" customWidth="1"/>
    <col min="4108" max="4114" width="3" style="1318" customWidth="1"/>
    <col min="4115" max="4115" width="9.44140625" style="1318" customWidth="1"/>
    <col min="4116" max="4120" width="3" style="1318" customWidth="1"/>
    <col min="4121" max="4121" width="11" style="1318" customWidth="1"/>
    <col min="4122" max="4128" width="3" style="1318" customWidth="1"/>
    <col min="4129" max="4129" width="6.5546875" style="1318" customWidth="1"/>
    <col min="4130" max="4352" width="9.109375" style="1318"/>
    <col min="4353" max="4362" width="3" style="1318" customWidth="1"/>
    <col min="4363" max="4363" width="5.109375" style="1318" customWidth="1"/>
    <col min="4364" max="4370" width="3" style="1318" customWidth="1"/>
    <col min="4371" max="4371" width="9.44140625" style="1318" customWidth="1"/>
    <col min="4372" max="4376" width="3" style="1318" customWidth="1"/>
    <col min="4377" max="4377" width="11" style="1318" customWidth="1"/>
    <col min="4378" max="4384" width="3" style="1318" customWidth="1"/>
    <col min="4385" max="4385" width="6.5546875" style="1318" customWidth="1"/>
    <col min="4386" max="4608" width="9.109375" style="1318"/>
    <col min="4609" max="4618" width="3" style="1318" customWidth="1"/>
    <col min="4619" max="4619" width="5.109375" style="1318" customWidth="1"/>
    <col min="4620" max="4626" width="3" style="1318" customWidth="1"/>
    <col min="4627" max="4627" width="9.44140625" style="1318" customWidth="1"/>
    <col min="4628" max="4632" width="3" style="1318" customWidth="1"/>
    <col min="4633" max="4633" width="11" style="1318" customWidth="1"/>
    <col min="4634" max="4640" width="3" style="1318" customWidth="1"/>
    <col min="4641" max="4641" width="6.5546875" style="1318" customWidth="1"/>
    <col min="4642" max="4864" width="9.109375" style="1318"/>
    <col min="4865" max="4874" width="3" style="1318" customWidth="1"/>
    <col min="4875" max="4875" width="5.109375" style="1318" customWidth="1"/>
    <col min="4876" max="4882" width="3" style="1318" customWidth="1"/>
    <col min="4883" max="4883" width="9.44140625" style="1318" customWidth="1"/>
    <col min="4884" max="4888" width="3" style="1318" customWidth="1"/>
    <col min="4889" max="4889" width="11" style="1318" customWidth="1"/>
    <col min="4890" max="4896" width="3" style="1318" customWidth="1"/>
    <col min="4897" max="4897" width="6.5546875" style="1318" customWidth="1"/>
    <col min="4898" max="5120" width="9.109375" style="1318"/>
    <col min="5121" max="5130" width="3" style="1318" customWidth="1"/>
    <col min="5131" max="5131" width="5.109375" style="1318" customWidth="1"/>
    <col min="5132" max="5138" width="3" style="1318" customWidth="1"/>
    <col min="5139" max="5139" width="9.44140625" style="1318" customWidth="1"/>
    <col min="5140" max="5144" width="3" style="1318" customWidth="1"/>
    <col min="5145" max="5145" width="11" style="1318" customWidth="1"/>
    <col min="5146" max="5152" width="3" style="1318" customWidth="1"/>
    <col min="5153" max="5153" width="6.5546875" style="1318" customWidth="1"/>
    <col min="5154" max="5376" width="9.109375" style="1318"/>
    <col min="5377" max="5386" width="3" style="1318" customWidth="1"/>
    <col min="5387" max="5387" width="5.109375" style="1318" customWidth="1"/>
    <col min="5388" max="5394" width="3" style="1318" customWidth="1"/>
    <col min="5395" max="5395" width="9.44140625" style="1318" customWidth="1"/>
    <col min="5396" max="5400" width="3" style="1318" customWidth="1"/>
    <col min="5401" max="5401" width="11" style="1318" customWidth="1"/>
    <col min="5402" max="5408" width="3" style="1318" customWidth="1"/>
    <col min="5409" max="5409" width="6.5546875" style="1318" customWidth="1"/>
    <col min="5410" max="5632" width="9.109375" style="1318"/>
    <col min="5633" max="5642" width="3" style="1318" customWidth="1"/>
    <col min="5643" max="5643" width="5.109375" style="1318" customWidth="1"/>
    <col min="5644" max="5650" width="3" style="1318" customWidth="1"/>
    <col min="5651" max="5651" width="9.44140625" style="1318" customWidth="1"/>
    <col min="5652" max="5656" width="3" style="1318" customWidth="1"/>
    <col min="5657" max="5657" width="11" style="1318" customWidth="1"/>
    <col min="5658" max="5664" width="3" style="1318" customWidth="1"/>
    <col min="5665" max="5665" width="6.5546875" style="1318" customWidth="1"/>
    <col min="5666" max="5888" width="9.109375" style="1318"/>
    <col min="5889" max="5898" width="3" style="1318" customWidth="1"/>
    <col min="5899" max="5899" width="5.109375" style="1318" customWidth="1"/>
    <col min="5900" max="5906" width="3" style="1318" customWidth="1"/>
    <col min="5907" max="5907" width="9.44140625" style="1318" customWidth="1"/>
    <col min="5908" max="5912" width="3" style="1318" customWidth="1"/>
    <col min="5913" max="5913" width="11" style="1318" customWidth="1"/>
    <col min="5914" max="5920" width="3" style="1318" customWidth="1"/>
    <col min="5921" max="5921" width="6.5546875" style="1318" customWidth="1"/>
    <col min="5922" max="6144" width="9.109375" style="1318"/>
    <col min="6145" max="6154" width="3" style="1318" customWidth="1"/>
    <col min="6155" max="6155" width="5.109375" style="1318" customWidth="1"/>
    <col min="6156" max="6162" width="3" style="1318" customWidth="1"/>
    <col min="6163" max="6163" width="9.44140625" style="1318" customWidth="1"/>
    <col min="6164" max="6168" width="3" style="1318" customWidth="1"/>
    <col min="6169" max="6169" width="11" style="1318" customWidth="1"/>
    <col min="6170" max="6176" width="3" style="1318" customWidth="1"/>
    <col min="6177" max="6177" width="6.5546875" style="1318" customWidth="1"/>
    <col min="6178" max="6400" width="9.109375" style="1318"/>
    <col min="6401" max="6410" width="3" style="1318" customWidth="1"/>
    <col min="6411" max="6411" width="5.109375" style="1318" customWidth="1"/>
    <col min="6412" max="6418" width="3" style="1318" customWidth="1"/>
    <col min="6419" max="6419" width="9.44140625" style="1318" customWidth="1"/>
    <col min="6420" max="6424" width="3" style="1318" customWidth="1"/>
    <col min="6425" max="6425" width="11" style="1318" customWidth="1"/>
    <col min="6426" max="6432" width="3" style="1318" customWidth="1"/>
    <col min="6433" max="6433" width="6.5546875" style="1318" customWidth="1"/>
    <col min="6434" max="6656" width="9.109375" style="1318"/>
    <col min="6657" max="6666" width="3" style="1318" customWidth="1"/>
    <col min="6667" max="6667" width="5.109375" style="1318" customWidth="1"/>
    <col min="6668" max="6674" width="3" style="1318" customWidth="1"/>
    <col min="6675" max="6675" width="9.44140625" style="1318" customWidth="1"/>
    <col min="6676" max="6680" width="3" style="1318" customWidth="1"/>
    <col min="6681" max="6681" width="11" style="1318" customWidth="1"/>
    <col min="6682" max="6688" width="3" style="1318" customWidth="1"/>
    <col min="6689" max="6689" width="6.5546875" style="1318" customWidth="1"/>
    <col min="6690" max="6912" width="9.109375" style="1318"/>
    <col min="6913" max="6922" width="3" style="1318" customWidth="1"/>
    <col min="6923" max="6923" width="5.109375" style="1318" customWidth="1"/>
    <col min="6924" max="6930" width="3" style="1318" customWidth="1"/>
    <col min="6931" max="6931" width="9.44140625" style="1318" customWidth="1"/>
    <col min="6932" max="6936" width="3" style="1318" customWidth="1"/>
    <col min="6937" max="6937" width="11" style="1318" customWidth="1"/>
    <col min="6938" max="6944" width="3" style="1318" customWidth="1"/>
    <col min="6945" max="6945" width="6.5546875" style="1318" customWidth="1"/>
    <col min="6946" max="7168" width="9.109375" style="1318"/>
    <col min="7169" max="7178" width="3" style="1318" customWidth="1"/>
    <col min="7179" max="7179" width="5.109375" style="1318" customWidth="1"/>
    <col min="7180" max="7186" width="3" style="1318" customWidth="1"/>
    <col min="7187" max="7187" width="9.44140625" style="1318" customWidth="1"/>
    <col min="7188" max="7192" width="3" style="1318" customWidth="1"/>
    <col min="7193" max="7193" width="11" style="1318" customWidth="1"/>
    <col min="7194" max="7200" width="3" style="1318" customWidth="1"/>
    <col min="7201" max="7201" width="6.5546875" style="1318" customWidth="1"/>
    <col min="7202" max="7424" width="9.109375" style="1318"/>
    <col min="7425" max="7434" width="3" style="1318" customWidth="1"/>
    <col min="7435" max="7435" width="5.109375" style="1318" customWidth="1"/>
    <col min="7436" max="7442" width="3" style="1318" customWidth="1"/>
    <col min="7443" max="7443" width="9.44140625" style="1318" customWidth="1"/>
    <col min="7444" max="7448" width="3" style="1318" customWidth="1"/>
    <col min="7449" max="7449" width="11" style="1318" customWidth="1"/>
    <col min="7450" max="7456" width="3" style="1318" customWidth="1"/>
    <col min="7457" max="7457" width="6.5546875" style="1318" customWidth="1"/>
    <col min="7458" max="7680" width="9.109375" style="1318"/>
    <col min="7681" max="7690" width="3" style="1318" customWidth="1"/>
    <col min="7691" max="7691" width="5.109375" style="1318" customWidth="1"/>
    <col min="7692" max="7698" width="3" style="1318" customWidth="1"/>
    <col min="7699" max="7699" width="9.44140625" style="1318" customWidth="1"/>
    <col min="7700" max="7704" width="3" style="1318" customWidth="1"/>
    <col min="7705" max="7705" width="11" style="1318" customWidth="1"/>
    <col min="7706" max="7712" width="3" style="1318" customWidth="1"/>
    <col min="7713" max="7713" width="6.5546875" style="1318" customWidth="1"/>
    <col min="7714" max="7936" width="9.109375" style="1318"/>
    <col min="7937" max="7946" width="3" style="1318" customWidth="1"/>
    <col min="7947" max="7947" width="5.109375" style="1318" customWidth="1"/>
    <col min="7948" max="7954" width="3" style="1318" customWidth="1"/>
    <col min="7955" max="7955" width="9.44140625" style="1318" customWidth="1"/>
    <col min="7956" max="7960" width="3" style="1318" customWidth="1"/>
    <col min="7961" max="7961" width="11" style="1318" customWidth="1"/>
    <col min="7962" max="7968" width="3" style="1318" customWidth="1"/>
    <col min="7969" max="7969" width="6.5546875" style="1318" customWidth="1"/>
    <col min="7970" max="8192" width="9.109375" style="1318"/>
    <col min="8193" max="8202" width="3" style="1318" customWidth="1"/>
    <col min="8203" max="8203" width="5.109375" style="1318" customWidth="1"/>
    <col min="8204" max="8210" width="3" style="1318" customWidth="1"/>
    <col min="8211" max="8211" width="9.44140625" style="1318" customWidth="1"/>
    <col min="8212" max="8216" width="3" style="1318" customWidth="1"/>
    <col min="8217" max="8217" width="11" style="1318" customWidth="1"/>
    <col min="8218" max="8224" width="3" style="1318" customWidth="1"/>
    <col min="8225" max="8225" width="6.5546875" style="1318" customWidth="1"/>
    <col min="8226" max="8448" width="9.109375" style="1318"/>
    <col min="8449" max="8458" width="3" style="1318" customWidth="1"/>
    <col min="8459" max="8459" width="5.109375" style="1318" customWidth="1"/>
    <col min="8460" max="8466" width="3" style="1318" customWidth="1"/>
    <col min="8467" max="8467" width="9.44140625" style="1318" customWidth="1"/>
    <col min="8468" max="8472" width="3" style="1318" customWidth="1"/>
    <col min="8473" max="8473" width="11" style="1318" customWidth="1"/>
    <col min="8474" max="8480" width="3" style="1318" customWidth="1"/>
    <col min="8481" max="8481" width="6.5546875" style="1318" customWidth="1"/>
    <col min="8482" max="8704" width="9.109375" style="1318"/>
    <col min="8705" max="8714" width="3" style="1318" customWidth="1"/>
    <col min="8715" max="8715" width="5.109375" style="1318" customWidth="1"/>
    <col min="8716" max="8722" width="3" style="1318" customWidth="1"/>
    <col min="8723" max="8723" width="9.44140625" style="1318" customWidth="1"/>
    <col min="8724" max="8728" width="3" style="1318" customWidth="1"/>
    <col min="8729" max="8729" width="11" style="1318" customWidth="1"/>
    <col min="8730" max="8736" width="3" style="1318" customWidth="1"/>
    <col min="8737" max="8737" width="6.5546875" style="1318" customWidth="1"/>
    <col min="8738" max="8960" width="9.109375" style="1318"/>
    <col min="8961" max="8970" width="3" style="1318" customWidth="1"/>
    <col min="8971" max="8971" width="5.109375" style="1318" customWidth="1"/>
    <col min="8972" max="8978" width="3" style="1318" customWidth="1"/>
    <col min="8979" max="8979" width="9.44140625" style="1318" customWidth="1"/>
    <col min="8980" max="8984" width="3" style="1318" customWidth="1"/>
    <col min="8985" max="8985" width="11" style="1318" customWidth="1"/>
    <col min="8986" max="8992" width="3" style="1318" customWidth="1"/>
    <col min="8993" max="8993" width="6.5546875" style="1318" customWidth="1"/>
    <col min="8994" max="9216" width="9.109375" style="1318"/>
    <col min="9217" max="9226" width="3" style="1318" customWidth="1"/>
    <col min="9227" max="9227" width="5.109375" style="1318" customWidth="1"/>
    <col min="9228" max="9234" width="3" style="1318" customWidth="1"/>
    <col min="9235" max="9235" width="9.44140625" style="1318" customWidth="1"/>
    <col min="9236" max="9240" width="3" style="1318" customWidth="1"/>
    <col min="9241" max="9241" width="11" style="1318" customWidth="1"/>
    <col min="9242" max="9248" width="3" style="1318" customWidth="1"/>
    <col min="9249" max="9249" width="6.5546875" style="1318" customWidth="1"/>
    <col min="9250" max="9472" width="9.109375" style="1318"/>
    <col min="9473" max="9482" width="3" style="1318" customWidth="1"/>
    <col min="9483" max="9483" width="5.109375" style="1318" customWidth="1"/>
    <col min="9484" max="9490" width="3" style="1318" customWidth="1"/>
    <col min="9491" max="9491" width="9.44140625" style="1318" customWidth="1"/>
    <col min="9492" max="9496" width="3" style="1318" customWidth="1"/>
    <col min="9497" max="9497" width="11" style="1318" customWidth="1"/>
    <col min="9498" max="9504" width="3" style="1318" customWidth="1"/>
    <col min="9505" max="9505" width="6.5546875" style="1318" customWidth="1"/>
    <col min="9506" max="9728" width="9.109375" style="1318"/>
    <col min="9729" max="9738" width="3" style="1318" customWidth="1"/>
    <col min="9739" max="9739" width="5.109375" style="1318" customWidth="1"/>
    <col min="9740" max="9746" width="3" style="1318" customWidth="1"/>
    <col min="9747" max="9747" width="9.44140625" style="1318" customWidth="1"/>
    <col min="9748" max="9752" width="3" style="1318" customWidth="1"/>
    <col min="9753" max="9753" width="11" style="1318" customWidth="1"/>
    <col min="9754" max="9760" width="3" style="1318" customWidth="1"/>
    <col min="9761" max="9761" width="6.5546875" style="1318" customWidth="1"/>
    <col min="9762" max="9984" width="9.109375" style="1318"/>
    <col min="9985" max="9994" width="3" style="1318" customWidth="1"/>
    <col min="9995" max="9995" width="5.109375" style="1318" customWidth="1"/>
    <col min="9996" max="10002" width="3" style="1318" customWidth="1"/>
    <col min="10003" max="10003" width="9.44140625" style="1318" customWidth="1"/>
    <col min="10004" max="10008" width="3" style="1318" customWidth="1"/>
    <col min="10009" max="10009" width="11" style="1318" customWidth="1"/>
    <col min="10010" max="10016" width="3" style="1318" customWidth="1"/>
    <col min="10017" max="10017" width="6.5546875" style="1318" customWidth="1"/>
    <col min="10018" max="10240" width="9.109375" style="1318"/>
    <col min="10241" max="10250" width="3" style="1318" customWidth="1"/>
    <col min="10251" max="10251" width="5.109375" style="1318" customWidth="1"/>
    <col min="10252" max="10258" width="3" style="1318" customWidth="1"/>
    <col min="10259" max="10259" width="9.44140625" style="1318" customWidth="1"/>
    <col min="10260" max="10264" width="3" style="1318" customWidth="1"/>
    <col min="10265" max="10265" width="11" style="1318" customWidth="1"/>
    <col min="10266" max="10272" width="3" style="1318" customWidth="1"/>
    <col min="10273" max="10273" width="6.5546875" style="1318" customWidth="1"/>
    <col min="10274" max="10496" width="9.109375" style="1318"/>
    <col min="10497" max="10506" width="3" style="1318" customWidth="1"/>
    <col min="10507" max="10507" width="5.109375" style="1318" customWidth="1"/>
    <col min="10508" max="10514" width="3" style="1318" customWidth="1"/>
    <col min="10515" max="10515" width="9.44140625" style="1318" customWidth="1"/>
    <col min="10516" max="10520" width="3" style="1318" customWidth="1"/>
    <col min="10521" max="10521" width="11" style="1318" customWidth="1"/>
    <col min="10522" max="10528" width="3" style="1318" customWidth="1"/>
    <col min="10529" max="10529" width="6.5546875" style="1318" customWidth="1"/>
    <col min="10530" max="10752" width="9.109375" style="1318"/>
    <col min="10753" max="10762" width="3" style="1318" customWidth="1"/>
    <col min="10763" max="10763" width="5.109375" style="1318" customWidth="1"/>
    <col min="10764" max="10770" width="3" style="1318" customWidth="1"/>
    <col min="10771" max="10771" width="9.44140625" style="1318" customWidth="1"/>
    <col min="10772" max="10776" width="3" style="1318" customWidth="1"/>
    <col min="10777" max="10777" width="11" style="1318" customWidth="1"/>
    <col min="10778" max="10784" width="3" style="1318" customWidth="1"/>
    <col min="10785" max="10785" width="6.5546875" style="1318" customWidth="1"/>
    <col min="10786" max="11008" width="9.109375" style="1318"/>
    <col min="11009" max="11018" width="3" style="1318" customWidth="1"/>
    <col min="11019" max="11019" width="5.109375" style="1318" customWidth="1"/>
    <col min="11020" max="11026" width="3" style="1318" customWidth="1"/>
    <col min="11027" max="11027" width="9.44140625" style="1318" customWidth="1"/>
    <col min="11028" max="11032" width="3" style="1318" customWidth="1"/>
    <col min="11033" max="11033" width="11" style="1318" customWidth="1"/>
    <col min="11034" max="11040" width="3" style="1318" customWidth="1"/>
    <col min="11041" max="11041" width="6.5546875" style="1318" customWidth="1"/>
    <col min="11042" max="11264" width="9.109375" style="1318"/>
    <col min="11265" max="11274" width="3" style="1318" customWidth="1"/>
    <col min="11275" max="11275" width="5.109375" style="1318" customWidth="1"/>
    <col min="11276" max="11282" width="3" style="1318" customWidth="1"/>
    <col min="11283" max="11283" width="9.44140625" style="1318" customWidth="1"/>
    <col min="11284" max="11288" width="3" style="1318" customWidth="1"/>
    <col min="11289" max="11289" width="11" style="1318" customWidth="1"/>
    <col min="11290" max="11296" width="3" style="1318" customWidth="1"/>
    <col min="11297" max="11297" width="6.5546875" style="1318" customWidth="1"/>
    <col min="11298" max="11520" width="9.109375" style="1318"/>
    <col min="11521" max="11530" width="3" style="1318" customWidth="1"/>
    <col min="11531" max="11531" width="5.109375" style="1318" customWidth="1"/>
    <col min="11532" max="11538" width="3" style="1318" customWidth="1"/>
    <col min="11539" max="11539" width="9.44140625" style="1318" customWidth="1"/>
    <col min="11540" max="11544" width="3" style="1318" customWidth="1"/>
    <col min="11545" max="11545" width="11" style="1318" customWidth="1"/>
    <col min="11546" max="11552" width="3" style="1318" customWidth="1"/>
    <col min="11553" max="11553" width="6.5546875" style="1318" customWidth="1"/>
    <col min="11554" max="11776" width="9.109375" style="1318"/>
    <col min="11777" max="11786" width="3" style="1318" customWidth="1"/>
    <col min="11787" max="11787" width="5.109375" style="1318" customWidth="1"/>
    <col min="11788" max="11794" width="3" style="1318" customWidth="1"/>
    <col min="11795" max="11795" width="9.44140625" style="1318" customWidth="1"/>
    <col min="11796" max="11800" width="3" style="1318" customWidth="1"/>
    <col min="11801" max="11801" width="11" style="1318" customWidth="1"/>
    <col min="11802" max="11808" width="3" style="1318" customWidth="1"/>
    <col min="11809" max="11809" width="6.5546875" style="1318" customWidth="1"/>
    <col min="11810" max="12032" width="9.109375" style="1318"/>
    <col min="12033" max="12042" width="3" style="1318" customWidth="1"/>
    <col min="12043" max="12043" width="5.109375" style="1318" customWidth="1"/>
    <col min="12044" max="12050" width="3" style="1318" customWidth="1"/>
    <col min="12051" max="12051" width="9.44140625" style="1318" customWidth="1"/>
    <col min="12052" max="12056" width="3" style="1318" customWidth="1"/>
    <col min="12057" max="12057" width="11" style="1318" customWidth="1"/>
    <col min="12058" max="12064" width="3" style="1318" customWidth="1"/>
    <col min="12065" max="12065" width="6.5546875" style="1318" customWidth="1"/>
    <col min="12066" max="12288" width="9.109375" style="1318"/>
    <col min="12289" max="12298" width="3" style="1318" customWidth="1"/>
    <col min="12299" max="12299" width="5.109375" style="1318" customWidth="1"/>
    <col min="12300" max="12306" width="3" style="1318" customWidth="1"/>
    <col min="12307" max="12307" width="9.44140625" style="1318" customWidth="1"/>
    <col min="12308" max="12312" width="3" style="1318" customWidth="1"/>
    <col min="12313" max="12313" width="11" style="1318" customWidth="1"/>
    <col min="12314" max="12320" width="3" style="1318" customWidth="1"/>
    <col min="12321" max="12321" width="6.5546875" style="1318" customWidth="1"/>
    <col min="12322" max="12544" width="9.109375" style="1318"/>
    <col min="12545" max="12554" width="3" style="1318" customWidth="1"/>
    <col min="12555" max="12555" width="5.109375" style="1318" customWidth="1"/>
    <col min="12556" max="12562" width="3" style="1318" customWidth="1"/>
    <col min="12563" max="12563" width="9.44140625" style="1318" customWidth="1"/>
    <col min="12564" max="12568" width="3" style="1318" customWidth="1"/>
    <col min="12569" max="12569" width="11" style="1318" customWidth="1"/>
    <col min="12570" max="12576" width="3" style="1318" customWidth="1"/>
    <col min="12577" max="12577" width="6.5546875" style="1318" customWidth="1"/>
    <col min="12578" max="12800" width="9.109375" style="1318"/>
    <col min="12801" max="12810" width="3" style="1318" customWidth="1"/>
    <col min="12811" max="12811" width="5.109375" style="1318" customWidth="1"/>
    <col min="12812" max="12818" width="3" style="1318" customWidth="1"/>
    <col min="12819" max="12819" width="9.44140625" style="1318" customWidth="1"/>
    <col min="12820" max="12824" width="3" style="1318" customWidth="1"/>
    <col min="12825" max="12825" width="11" style="1318" customWidth="1"/>
    <col min="12826" max="12832" width="3" style="1318" customWidth="1"/>
    <col min="12833" max="12833" width="6.5546875" style="1318" customWidth="1"/>
    <col min="12834" max="13056" width="9.109375" style="1318"/>
    <col min="13057" max="13066" width="3" style="1318" customWidth="1"/>
    <col min="13067" max="13067" width="5.109375" style="1318" customWidth="1"/>
    <col min="13068" max="13074" width="3" style="1318" customWidth="1"/>
    <col min="13075" max="13075" width="9.44140625" style="1318" customWidth="1"/>
    <col min="13076" max="13080" width="3" style="1318" customWidth="1"/>
    <col min="13081" max="13081" width="11" style="1318" customWidth="1"/>
    <col min="13082" max="13088" width="3" style="1318" customWidth="1"/>
    <col min="13089" max="13089" width="6.5546875" style="1318" customWidth="1"/>
    <col min="13090" max="13312" width="9.109375" style="1318"/>
    <col min="13313" max="13322" width="3" style="1318" customWidth="1"/>
    <col min="13323" max="13323" width="5.109375" style="1318" customWidth="1"/>
    <col min="13324" max="13330" width="3" style="1318" customWidth="1"/>
    <col min="13331" max="13331" width="9.44140625" style="1318" customWidth="1"/>
    <col min="13332" max="13336" width="3" style="1318" customWidth="1"/>
    <col min="13337" max="13337" width="11" style="1318" customWidth="1"/>
    <col min="13338" max="13344" width="3" style="1318" customWidth="1"/>
    <col min="13345" max="13345" width="6.5546875" style="1318" customWidth="1"/>
    <col min="13346" max="13568" width="9.109375" style="1318"/>
    <col min="13569" max="13578" width="3" style="1318" customWidth="1"/>
    <col min="13579" max="13579" width="5.109375" style="1318" customWidth="1"/>
    <col min="13580" max="13586" width="3" style="1318" customWidth="1"/>
    <col min="13587" max="13587" width="9.44140625" style="1318" customWidth="1"/>
    <col min="13588" max="13592" width="3" style="1318" customWidth="1"/>
    <col min="13593" max="13593" width="11" style="1318" customWidth="1"/>
    <col min="13594" max="13600" width="3" style="1318" customWidth="1"/>
    <col min="13601" max="13601" width="6.5546875" style="1318" customWidth="1"/>
    <col min="13602" max="13824" width="9.109375" style="1318"/>
    <col min="13825" max="13834" width="3" style="1318" customWidth="1"/>
    <col min="13835" max="13835" width="5.109375" style="1318" customWidth="1"/>
    <col min="13836" max="13842" width="3" style="1318" customWidth="1"/>
    <col min="13843" max="13843" width="9.44140625" style="1318" customWidth="1"/>
    <col min="13844" max="13848" width="3" style="1318" customWidth="1"/>
    <col min="13849" max="13849" width="11" style="1318" customWidth="1"/>
    <col min="13850" max="13856" width="3" style="1318" customWidth="1"/>
    <col min="13857" max="13857" width="6.5546875" style="1318" customWidth="1"/>
    <col min="13858" max="14080" width="9.109375" style="1318"/>
    <col min="14081" max="14090" width="3" style="1318" customWidth="1"/>
    <col min="14091" max="14091" width="5.109375" style="1318" customWidth="1"/>
    <col min="14092" max="14098" width="3" style="1318" customWidth="1"/>
    <col min="14099" max="14099" width="9.44140625" style="1318" customWidth="1"/>
    <col min="14100" max="14104" width="3" style="1318" customWidth="1"/>
    <col min="14105" max="14105" width="11" style="1318" customWidth="1"/>
    <col min="14106" max="14112" width="3" style="1318" customWidth="1"/>
    <col min="14113" max="14113" width="6.5546875" style="1318" customWidth="1"/>
    <col min="14114" max="14336" width="9.109375" style="1318"/>
    <col min="14337" max="14346" width="3" style="1318" customWidth="1"/>
    <col min="14347" max="14347" width="5.109375" style="1318" customWidth="1"/>
    <col min="14348" max="14354" width="3" style="1318" customWidth="1"/>
    <col min="14355" max="14355" width="9.44140625" style="1318" customWidth="1"/>
    <col min="14356" max="14360" width="3" style="1318" customWidth="1"/>
    <col min="14361" max="14361" width="11" style="1318" customWidth="1"/>
    <col min="14362" max="14368" width="3" style="1318" customWidth="1"/>
    <col min="14369" max="14369" width="6.5546875" style="1318" customWidth="1"/>
    <col min="14370" max="14592" width="9.109375" style="1318"/>
    <col min="14593" max="14602" width="3" style="1318" customWidth="1"/>
    <col min="14603" max="14603" width="5.109375" style="1318" customWidth="1"/>
    <col min="14604" max="14610" width="3" style="1318" customWidth="1"/>
    <col min="14611" max="14611" width="9.44140625" style="1318" customWidth="1"/>
    <col min="14612" max="14616" width="3" style="1318" customWidth="1"/>
    <col min="14617" max="14617" width="11" style="1318" customWidth="1"/>
    <col min="14618" max="14624" width="3" style="1318" customWidth="1"/>
    <col min="14625" max="14625" width="6.5546875" style="1318" customWidth="1"/>
    <col min="14626" max="14848" width="9.109375" style="1318"/>
    <col min="14849" max="14858" width="3" style="1318" customWidth="1"/>
    <col min="14859" max="14859" width="5.109375" style="1318" customWidth="1"/>
    <col min="14860" max="14866" width="3" style="1318" customWidth="1"/>
    <col min="14867" max="14867" width="9.44140625" style="1318" customWidth="1"/>
    <col min="14868" max="14872" width="3" style="1318" customWidth="1"/>
    <col min="14873" max="14873" width="11" style="1318" customWidth="1"/>
    <col min="14874" max="14880" width="3" style="1318" customWidth="1"/>
    <col min="14881" max="14881" width="6.5546875" style="1318" customWidth="1"/>
    <col min="14882" max="15104" width="9.109375" style="1318"/>
    <col min="15105" max="15114" width="3" style="1318" customWidth="1"/>
    <col min="15115" max="15115" width="5.109375" style="1318" customWidth="1"/>
    <col min="15116" max="15122" width="3" style="1318" customWidth="1"/>
    <col min="15123" max="15123" width="9.44140625" style="1318" customWidth="1"/>
    <col min="15124" max="15128" width="3" style="1318" customWidth="1"/>
    <col min="15129" max="15129" width="11" style="1318" customWidth="1"/>
    <col min="15130" max="15136" width="3" style="1318" customWidth="1"/>
    <col min="15137" max="15137" width="6.5546875" style="1318" customWidth="1"/>
    <col min="15138" max="15360" width="9.109375" style="1318"/>
    <col min="15361" max="15370" width="3" style="1318" customWidth="1"/>
    <col min="15371" max="15371" width="5.109375" style="1318" customWidth="1"/>
    <col min="15372" max="15378" width="3" style="1318" customWidth="1"/>
    <col min="15379" max="15379" width="9.44140625" style="1318" customWidth="1"/>
    <col min="15380" max="15384" width="3" style="1318" customWidth="1"/>
    <col min="15385" max="15385" width="11" style="1318" customWidth="1"/>
    <col min="15386" max="15392" width="3" style="1318" customWidth="1"/>
    <col min="15393" max="15393" width="6.5546875" style="1318" customWidth="1"/>
    <col min="15394" max="15616" width="9.109375" style="1318"/>
    <col min="15617" max="15626" width="3" style="1318" customWidth="1"/>
    <col min="15627" max="15627" width="5.109375" style="1318" customWidth="1"/>
    <col min="15628" max="15634" width="3" style="1318" customWidth="1"/>
    <col min="15635" max="15635" width="9.44140625" style="1318" customWidth="1"/>
    <col min="15636" max="15640" width="3" style="1318" customWidth="1"/>
    <col min="15641" max="15641" width="11" style="1318" customWidth="1"/>
    <col min="15642" max="15648" width="3" style="1318" customWidth="1"/>
    <col min="15649" max="15649" width="6.5546875" style="1318" customWidth="1"/>
    <col min="15650" max="15872" width="9.109375" style="1318"/>
    <col min="15873" max="15882" width="3" style="1318" customWidth="1"/>
    <col min="15883" max="15883" width="5.109375" style="1318" customWidth="1"/>
    <col min="15884" max="15890" width="3" style="1318" customWidth="1"/>
    <col min="15891" max="15891" width="9.44140625" style="1318" customWidth="1"/>
    <col min="15892" max="15896" width="3" style="1318" customWidth="1"/>
    <col min="15897" max="15897" width="11" style="1318" customWidth="1"/>
    <col min="15898" max="15904" width="3" style="1318" customWidth="1"/>
    <col min="15905" max="15905" width="6.5546875" style="1318" customWidth="1"/>
    <col min="15906" max="16128" width="9.109375" style="1318"/>
    <col min="16129" max="16138" width="3" style="1318" customWidth="1"/>
    <col min="16139" max="16139" width="5.109375" style="1318" customWidth="1"/>
    <col min="16140" max="16146" width="3" style="1318" customWidth="1"/>
    <col min="16147" max="16147" width="9.44140625" style="1318" customWidth="1"/>
    <col min="16148" max="16152" width="3" style="1318" customWidth="1"/>
    <col min="16153" max="16153" width="11" style="1318" customWidth="1"/>
    <col min="16154" max="16160" width="3" style="1318" customWidth="1"/>
    <col min="16161" max="16161" width="6.5546875" style="1318" customWidth="1"/>
    <col min="16162" max="16384" width="9.109375" style="1318"/>
  </cols>
  <sheetData>
    <row r="1" spans="1:256" s="63" customFormat="1" ht="15" customHeight="1">
      <c r="A1" s="1317"/>
      <c r="B1" s="1317"/>
      <c r="C1" s="1317"/>
      <c r="D1" s="1317"/>
      <c r="E1" s="1317"/>
      <c r="F1" s="1317"/>
      <c r="G1" s="1317"/>
      <c r="H1" s="1317"/>
      <c r="I1" s="1317"/>
      <c r="J1" s="1317"/>
      <c r="K1" s="1317"/>
      <c r="L1" s="1317"/>
      <c r="M1" s="1317"/>
      <c r="N1" s="1317"/>
      <c r="O1" s="1317"/>
      <c r="P1" s="1317"/>
      <c r="Q1" s="1317"/>
      <c r="R1" s="1317"/>
      <c r="S1" s="1317"/>
      <c r="T1" s="1317"/>
      <c r="U1" s="1317"/>
      <c r="V1" s="1317"/>
      <c r="W1" s="1317"/>
      <c r="X1" s="1317"/>
      <c r="Y1" s="1318"/>
      <c r="Z1" s="42"/>
      <c r="AA1" s="42"/>
      <c r="AB1" s="42"/>
      <c r="AC1" s="42"/>
      <c r="AD1" s="1424" t="s">
        <v>268</v>
      </c>
      <c r="AE1" s="42"/>
      <c r="AG1" s="42"/>
      <c r="AH1" s="1318"/>
      <c r="AI1" s="1318"/>
      <c r="AJ1" s="1318"/>
      <c r="AK1" s="1318"/>
      <c r="AL1" s="1318"/>
      <c r="AM1" s="1318"/>
      <c r="AN1" s="1318"/>
      <c r="AO1" s="1318"/>
      <c r="AP1" s="1318"/>
      <c r="AQ1" s="1318"/>
      <c r="AR1" s="1318"/>
      <c r="AS1" s="1318"/>
      <c r="AT1" s="1318"/>
      <c r="AU1" s="1318"/>
      <c r="AV1" s="1318"/>
      <c r="AW1" s="1318"/>
      <c r="AX1" s="1318"/>
      <c r="AY1" s="1318"/>
      <c r="AZ1" s="1318"/>
      <c r="BA1" s="1318"/>
      <c r="BB1" s="1318"/>
      <c r="BC1" s="1318"/>
      <c r="BD1" s="1318"/>
      <c r="BE1" s="1318"/>
      <c r="BF1" s="1318"/>
      <c r="BG1" s="1318"/>
      <c r="BH1" s="1318"/>
      <c r="BI1" s="1318"/>
      <c r="BJ1" s="1318"/>
      <c r="BK1" s="1318"/>
      <c r="BL1" s="1318"/>
      <c r="BM1" s="1318"/>
      <c r="BN1" s="1318"/>
      <c r="BO1" s="1318"/>
      <c r="BP1" s="1318"/>
      <c r="BQ1" s="1318"/>
      <c r="BR1" s="1318"/>
      <c r="BS1" s="1318"/>
      <c r="BT1" s="1318"/>
      <c r="BU1" s="1318"/>
      <c r="BV1" s="1318"/>
      <c r="BW1" s="1318"/>
      <c r="BX1" s="1318"/>
      <c r="BY1" s="1318"/>
      <c r="BZ1" s="1318"/>
      <c r="CA1" s="1318"/>
      <c r="CB1" s="1318"/>
      <c r="CC1" s="1318"/>
      <c r="CD1" s="1318"/>
      <c r="CE1" s="1318"/>
      <c r="CF1" s="1318"/>
      <c r="CG1" s="1318"/>
      <c r="CH1" s="1318"/>
      <c r="CI1" s="1318"/>
      <c r="CJ1" s="1318"/>
      <c r="CK1" s="1318"/>
      <c r="CL1" s="1318"/>
      <c r="CM1" s="1318"/>
      <c r="CN1" s="1318"/>
      <c r="CO1" s="1318"/>
      <c r="CP1" s="1318"/>
      <c r="CQ1" s="1318"/>
      <c r="CR1" s="1318"/>
      <c r="CS1" s="1318"/>
      <c r="CT1" s="1318"/>
      <c r="CU1" s="1318"/>
      <c r="CV1" s="1318"/>
      <c r="CW1" s="1318"/>
      <c r="CX1" s="1318"/>
      <c r="CY1" s="1318"/>
      <c r="CZ1" s="1318"/>
      <c r="DA1" s="1318"/>
      <c r="DB1" s="1318"/>
      <c r="DC1" s="1318"/>
      <c r="DD1" s="1318"/>
      <c r="DE1" s="1318"/>
      <c r="DF1" s="1318"/>
      <c r="DG1" s="1318"/>
      <c r="DH1" s="1318"/>
      <c r="DI1" s="1318"/>
      <c r="DJ1" s="1318"/>
      <c r="DK1" s="1318"/>
      <c r="DL1" s="1318"/>
      <c r="DM1" s="1318"/>
      <c r="DN1" s="1318"/>
      <c r="DO1" s="1318"/>
      <c r="DP1" s="1318"/>
      <c r="DQ1" s="1318"/>
      <c r="DR1" s="1318"/>
      <c r="DS1" s="1318"/>
      <c r="DT1" s="1318"/>
      <c r="DU1" s="1318"/>
      <c r="DV1" s="1318"/>
      <c r="DW1" s="1318"/>
      <c r="DX1" s="1318"/>
      <c r="DY1" s="1318"/>
      <c r="DZ1" s="1318"/>
      <c r="EA1" s="1318"/>
      <c r="EB1" s="1318"/>
      <c r="EC1" s="1318"/>
      <c r="ED1" s="1318"/>
      <c r="EE1" s="1318"/>
      <c r="EF1" s="1318"/>
      <c r="EG1" s="1318"/>
      <c r="EH1" s="1318"/>
      <c r="EI1" s="1318"/>
      <c r="EJ1" s="1318"/>
      <c r="EK1" s="1318"/>
      <c r="EL1" s="1318"/>
      <c r="EM1" s="1318"/>
      <c r="EN1" s="1318"/>
      <c r="EO1" s="1318"/>
      <c r="EP1" s="1318"/>
      <c r="EQ1" s="1318"/>
      <c r="ER1" s="1318"/>
      <c r="ES1" s="1318"/>
      <c r="ET1" s="1318"/>
      <c r="EU1" s="1318"/>
      <c r="EV1" s="1318"/>
      <c r="EW1" s="1318"/>
      <c r="EX1" s="1318"/>
      <c r="EY1" s="1318"/>
      <c r="EZ1" s="1318"/>
      <c r="FA1" s="1318"/>
      <c r="FB1" s="1318"/>
      <c r="FC1" s="1318"/>
      <c r="FD1" s="1318"/>
      <c r="FE1" s="1318"/>
      <c r="FF1" s="1318"/>
      <c r="FG1" s="1318"/>
      <c r="FH1" s="1318"/>
      <c r="FI1" s="1318"/>
      <c r="FJ1" s="1318"/>
      <c r="FK1" s="1318"/>
      <c r="FL1" s="1318"/>
      <c r="FM1" s="1318"/>
      <c r="FN1" s="1318"/>
      <c r="FO1" s="1318"/>
      <c r="FP1" s="1318"/>
      <c r="FQ1" s="1318"/>
      <c r="FR1" s="1318"/>
      <c r="FS1" s="1318"/>
      <c r="FT1" s="1318"/>
      <c r="FU1" s="1318"/>
      <c r="FV1" s="1318"/>
      <c r="FW1" s="1318"/>
      <c r="FX1" s="1318"/>
      <c r="FY1" s="1318"/>
      <c r="FZ1" s="1318"/>
      <c r="GA1" s="1318"/>
      <c r="GB1" s="1318"/>
      <c r="GC1" s="1318"/>
      <c r="GD1" s="1318"/>
      <c r="GE1" s="1318"/>
      <c r="GF1" s="1318"/>
      <c r="GG1" s="1318"/>
      <c r="GH1" s="1318"/>
      <c r="GI1" s="1318"/>
      <c r="GJ1" s="1318"/>
      <c r="GK1" s="1318"/>
      <c r="GL1" s="1318"/>
      <c r="GM1" s="1318"/>
      <c r="GN1" s="1318"/>
      <c r="GO1" s="1318"/>
      <c r="GP1" s="1318"/>
      <c r="GQ1" s="1318"/>
      <c r="GR1" s="1318"/>
      <c r="GS1" s="1318"/>
      <c r="GT1" s="1318"/>
      <c r="GU1" s="1318"/>
      <c r="GV1" s="1318"/>
      <c r="GW1" s="1318"/>
      <c r="GX1" s="1318"/>
      <c r="GY1" s="1318"/>
      <c r="GZ1" s="1318"/>
      <c r="HA1" s="1318"/>
      <c r="HB1" s="1318"/>
      <c r="HC1" s="1318"/>
      <c r="HD1" s="1318"/>
      <c r="HE1" s="1318"/>
      <c r="HF1" s="1318"/>
      <c r="HG1" s="1318"/>
      <c r="HH1" s="1318"/>
      <c r="HI1" s="1318"/>
      <c r="HJ1" s="1318"/>
      <c r="HK1" s="1318"/>
      <c r="HL1" s="1318"/>
      <c r="HM1" s="1318"/>
      <c r="HN1" s="1318"/>
      <c r="HO1" s="1318"/>
      <c r="HP1" s="1318"/>
      <c r="HQ1" s="1318"/>
      <c r="HR1" s="1318"/>
      <c r="HS1" s="1318"/>
      <c r="HT1" s="1318"/>
      <c r="HU1" s="1318"/>
      <c r="HV1" s="1318"/>
      <c r="HW1" s="1318"/>
      <c r="HX1" s="1318"/>
      <c r="HY1" s="1318"/>
      <c r="HZ1" s="1318"/>
      <c r="IA1" s="1318"/>
      <c r="IB1" s="1318"/>
      <c r="IC1" s="1318"/>
      <c r="ID1" s="1318"/>
      <c r="IE1" s="1318"/>
      <c r="IF1" s="1318"/>
      <c r="IG1" s="1318"/>
      <c r="IH1" s="1318"/>
      <c r="II1" s="1318"/>
      <c r="IJ1" s="1318"/>
      <c r="IK1" s="1318"/>
      <c r="IL1" s="1318"/>
      <c r="IM1" s="1318"/>
      <c r="IN1" s="1318"/>
      <c r="IO1" s="1318"/>
      <c r="IP1" s="1318"/>
      <c r="IQ1" s="1318"/>
      <c r="IR1" s="1318"/>
      <c r="IS1" s="1318"/>
      <c r="IT1" s="1318"/>
      <c r="IU1" s="1318"/>
      <c r="IV1" s="1318"/>
    </row>
    <row r="2" spans="1:256" s="63" customFormat="1" ht="15" customHeight="1">
      <c r="A2" s="1317"/>
      <c r="B2" s="1317"/>
      <c r="C2" s="1317"/>
      <c r="D2" s="1317"/>
      <c r="E2" s="1317"/>
      <c r="F2" s="1317"/>
      <c r="G2" s="1317"/>
      <c r="H2" s="1317"/>
      <c r="I2" s="1317"/>
      <c r="J2" s="1317"/>
      <c r="K2" s="1317"/>
      <c r="L2" s="1317"/>
      <c r="M2" s="1317"/>
      <c r="N2" s="1317"/>
      <c r="O2" s="1317"/>
      <c r="P2" s="1317"/>
      <c r="Q2" s="1317"/>
      <c r="R2" s="1317"/>
      <c r="S2" s="1317"/>
      <c r="T2" s="1317"/>
      <c r="U2" s="1317"/>
      <c r="V2" s="1317"/>
      <c r="W2" s="1317"/>
      <c r="X2" s="1317"/>
      <c r="Y2" s="1317"/>
      <c r="Z2" s="1317"/>
      <c r="AA2" s="1317"/>
      <c r="AB2" s="1320"/>
      <c r="AC2" s="1320"/>
      <c r="AD2" s="1320"/>
      <c r="AE2" s="1320"/>
      <c r="AF2" s="1320"/>
      <c r="AG2" s="1320"/>
      <c r="AH2" s="1318"/>
      <c r="AI2" s="1318"/>
      <c r="AJ2" s="1318"/>
      <c r="AK2" s="1318"/>
      <c r="AL2" s="1318"/>
      <c r="AM2" s="1318"/>
      <c r="AN2" s="1318"/>
      <c r="AO2" s="1318"/>
      <c r="AP2" s="1318"/>
      <c r="AQ2" s="1318"/>
      <c r="AR2" s="1318"/>
      <c r="AS2" s="1318"/>
      <c r="AT2" s="1318"/>
      <c r="AU2" s="1318"/>
      <c r="AV2" s="1318"/>
      <c r="AW2" s="1318"/>
      <c r="AX2" s="1318"/>
      <c r="AY2" s="1318"/>
      <c r="AZ2" s="1318"/>
      <c r="BA2" s="1318"/>
      <c r="BB2" s="1318"/>
      <c r="BC2" s="1318"/>
      <c r="BD2" s="1318"/>
      <c r="BE2" s="1318"/>
      <c r="BF2" s="1318"/>
      <c r="BG2" s="1318"/>
      <c r="BH2" s="1318"/>
      <c r="BI2" s="1318"/>
      <c r="BJ2" s="1318"/>
      <c r="BK2" s="1318"/>
      <c r="BL2" s="1318"/>
      <c r="BM2" s="1318"/>
      <c r="BN2" s="1318"/>
      <c r="BO2" s="1318"/>
      <c r="BP2" s="1318"/>
      <c r="BQ2" s="1318"/>
      <c r="BR2" s="1318"/>
      <c r="BS2" s="1318"/>
      <c r="BT2" s="1318"/>
      <c r="BU2" s="1318"/>
      <c r="BV2" s="1318"/>
      <c r="BW2" s="1318"/>
      <c r="BX2" s="1318"/>
      <c r="BY2" s="1318"/>
      <c r="BZ2" s="1318"/>
      <c r="CA2" s="1318"/>
      <c r="CB2" s="1318"/>
      <c r="CC2" s="1318"/>
      <c r="CD2" s="1318"/>
      <c r="CE2" s="1318"/>
      <c r="CF2" s="1318"/>
      <c r="CG2" s="1318"/>
      <c r="CH2" s="1318"/>
      <c r="CI2" s="1318"/>
      <c r="CJ2" s="1318"/>
      <c r="CK2" s="1318"/>
      <c r="CL2" s="1318"/>
      <c r="CM2" s="1318"/>
      <c r="CN2" s="1318"/>
      <c r="CO2" s="1318"/>
      <c r="CP2" s="1318"/>
      <c r="CQ2" s="1318"/>
      <c r="CR2" s="1318"/>
      <c r="CS2" s="1318"/>
      <c r="CT2" s="1318"/>
      <c r="CU2" s="1318"/>
      <c r="CV2" s="1318"/>
      <c r="CW2" s="1318"/>
      <c r="CX2" s="1318"/>
      <c r="CY2" s="1318"/>
      <c r="CZ2" s="1318"/>
      <c r="DA2" s="1318"/>
      <c r="DB2" s="1318"/>
      <c r="DC2" s="1318"/>
      <c r="DD2" s="1318"/>
      <c r="DE2" s="1318"/>
      <c r="DF2" s="1318"/>
      <c r="DG2" s="1318"/>
      <c r="DH2" s="1318"/>
      <c r="DI2" s="1318"/>
      <c r="DJ2" s="1318"/>
      <c r="DK2" s="1318"/>
      <c r="DL2" s="1318"/>
      <c r="DM2" s="1318"/>
      <c r="DN2" s="1318"/>
      <c r="DO2" s="1318"/>
      <c r="DP2" s="1318"/>
      <c r="DQ2" s="1318"/>
      <c r="DR2" s="1318"/>
      <c r="DS2" s="1318"/>
      <c r="DT2" s="1318"/>
      <c r="DU2" s="1318"/>
      <c r="DV2" s="1318"/>
      <c r="DW2" s="1318"/>
      <c r="DX2" s="1318"/>
      <c r="DY2" s="1318"/>
      <c r="DZ2" s="1318"/>
      <c r="EA2" s="1318"/>
      <c r="EB2" s="1318"/>
      <c r="EC2" s="1318"/>
      <c r="ED2" s="1318"/>
      <c r="EE2" s="1318"/>
      <c r="EF2" s="1318"/>
      <c r="EG2" s="1318"/>
      <c r="EH2" s="1318"/>
      <c r="EI2" s="1318"/>
      <c r="EJ2" s="1318"/>
      <c r="EK2" s="1318"/>
      <c r="EL2" s="1318"/>
      <c r="EM2" s="1318"/>
      <c r="EN2" s="1318"/>
      <c r="EO2" s="1318"/>
      <c r="EP2" s="1318"/>
      <c r="EQ2" s="1318"/>
      <c r="ER2" s="1318"/>
      <c r="ES2" s="1318"/>
      <c r="ET2" s="1318"/>
      <c r="EU2" s="1318"/>
      <c r="EV2" s="1318"/>
      <c r="EW2" s="1318"/>
      <c r="EX2" s="1318"/>
      <c r="EY2" s="1318"/>
      <c r="EZ2" s="1318"/>
      <c r="FA2" s="1318"/>
      <c r="FB2" s="1318"/>
      <c r="FC2" s="1318"/>
      <c r="FD2" s="1318"/>
      <c r="FE2" s="1318"/>
      <c r="FF2" s="1318"/>
      <c r="FG2" s="1318"/>
      <c r="FH2" s="1318"/>
      <c r="FI2" s="1318"/>
      <c r="FJ2" s="1318"/>
      <c r="FK2" s="1318"/>
      <c r="FL2" s="1318"/>
      <c r="FM2" s="1318"/>
      <c r="FN2" s="1318"/>
      <c r="FO2" s="1318"/>
      <c r="FP2" s="1318"/>
      <c r="FQ2" s="1318"/>
      <c r="FR2" s="1318"/>
      <c r="FS2" s="1318"/>
      <c r="FT2" s="1318"/>
      <c r="FU2" s="1318"/>
      <c r="FV2" s="1318"/>
      <c r="FW2" s="1318"/>
      <c r="FX2" s="1318"/>
      <c r="FY2" s="1318"/>
      <c r="FZ2" s="1318"/>
      <c r="GA2" s="1318"/>
      <c r="GB2" s="1318"/>
      <c r="GC2" s="1318"/>
      <c r="GD2" s="1318"/>
      <c r="GE2" s="1318"/>
      <c r="GF2" s="1318"/>
      <c r="GG2" s="1318"/>
      <c r="GH2" s="1318"/>
      <c r="GI2" s="1318"/>
      <c r="GJ2" s="1318"/>
      <c r="GK2" s="1318"/>
      <c r="GL2" s="1318"/>
      <c r="GM2" s="1318"/>
      <c r="GN2" s="1318"/>
      <c r="GO2" s="1318"/>
      <c r="GP2" s="1318"/>
      <c r="GQ2" s="1318"/>
      <c r="GR2" s="1318"/>
      <c r="GS2" s="1318"/>
      <c r="GT2" s="1318"/>
      <c r="GU2" s="1318"/>
      <c r="GV2" s="1318"/>
      <c r="GW2" s="1318"/>
      <c r="GX2" s="1318"/>
      <c r="GY2" s="1318"/>
      <c r="GZ2" s="1318"/>
      <c r="HA2" s="1318"/>
      <c r="HB2" s="1318"/>
      <c r="HC2" s="1318"/>
      <c r="HD2" s="1318"/>
      <c r="HE2" s="1318"/>
      <c r="HF2" s="1318"/>
      <c r="HG2" s="1318"/>
      <c r="HH2" s="1318"/>
      <c r="HI2" s="1318"/>
      <c r="HJ2" s="1318"/>
      <c r="HK2" s="1318"/>
      <c r="HL2" s="1318"/>
      <c r="HM2" s="1318"/>
      <c r="HN2" s="1318"/>
      <c r="HO2" s="1318"/>
      <c r="HP2" s="1318"/>
      <c r="HQ2" s="1318"/>
      <c r="HR2" s="1318"/>
      <c r="HS2" s="1318"/>
      <c r="HT2" s="1318"/>
      <c r="HU2" s="1318"/>
      <c r="HV2" s="1318"/>
      <c r="HW2" s="1318"/>
      <c r="HX2" s="1318"/>
      <c r="HY2" s="1318"/>
      <c r="HZ2" s="1318"/>
      <c r="IA2" s="1318"/>
      <c r="IB2" s="1318"/>
      <c r="IC2" s="1318"/>
      <c r="ID2" s="1318"/>
      <c r="IE2" s="1318"/>
      <c r="IF2" s="1318"/>
      <c r="IG2" s="1318"/>
      <c r="IH2" s="1318"/>
      <c r="II2" s="1318"/>
      <c r="IJ2" s="1318"/>
      <c r="IK2" s="1318"/>
      <c r="IL2" s="1318"/>
      <c r="IM2" s="1318"/>
      <c r="IN2" s="1318"/>
      <c r="IO2" s="1318"/>
      <c r="IP2" s="1318"/>
      <c r="IQ2" s="1318"/>
      <c r="IR2" s="1318"/>
      <c r="IS2" s="1318"/>
      <c r="IT2" s="1318"/>
      <c r="IU2" s="1318"/>
      <c r="IV2" s="1318"/>
    </row>
    <row r="3" spans="1:256" s="63" customFormat="1" ht="15" customHeight="1">
      <c r="A3" s="1317"/>
      <c r="B3" s="1317"/>
      <c r="C3" s="1317"/>
      <c r="D3" s="1317"/>
      <c r="E3" s="1317"/>
      <c r="F3" s="1317"/>
      <c r="G3" s="1317"/>
      <c r="H3" s="1317"/>
      <c r="I3" s="1317"/>
      <c r="J3" s="1317"/>
      <c r="K3" s="1317"/>
      <c r="L3" s="1317"/>
      <c r="M3" s="1317"/>
      <c r="N3" s="1317"/>
      <c r="O3" s="1317"/>
      <c r="P3" s="1317"/>
      <c r="Q3" s="1317"/>
      <c r="R3" s="1317"/>
      <c r="S3" s="1317"/>
      <c r="T3" s="1317"/>
      <c r="U3" s="1317"/>
      <c r="V3" s="1317"/>
      <c r="W3" s="1317"/>
      <c r="X3" s="1317"/>
      <c r="Y3" s="1317"/>
      <c r="Z3" s="1317"/>
      <c r="AA3" s="1317"/>
      <c r="AB3" s="1317"/>
      <c r="AC3" s="1317"/>
      <c r="AD3" s="1317"/>
      <c r="AE3" s="1317"/>
      <c r="AF3" s="1317"/>
      <c r="AG3" s="1317"/>
      <c r="AH3" s="1318"/>
      <c r="AI3" s="1318"/>
      <c r="AJ3" s="1318"/>
      <c r="AK3" s="1318"/>
      <c r="AL3" s="1318"/>
      <c r="AM3" s="1318"/>
      <c r="AN3" s="1318"/>
      <c r="AO3" s="1318"/>
      <c r="AP3" s="1318"/>
      <c r="AQ3" s="1318"/>
      <c r="AR3" s="1318"/>
      <c r="AS3" s="1318"/>
      <c r="AT3" s="1318"/>
      <c r="AU3" s="1318"/>
      <c r="AV3" s="1318"/>
      <c r="AW3" s="1318"/>
      <c r="AX3" s="1318"/>
      <c r="AY3" s="1318"/>
      <c r="AZ3" s="1318"/>
      <c r="BA3" s="1318"/>
      <c r="BB3" s="1318"/>
      <c r="BC3" s="1318"/>
      <c r="BD3" s="1318"/>
      <c r="BE3" s="1318"/>
      <c r="BF3" s="1318"/>
      <c r="BG3" s="1318"/>
      <c r="BH3" s="1318"/>
      <c r="BI3" s="1318"/>
      <c r="BJ3" s="1318"/>
      <c r="BK3" s="1318"/>
      <c r="BL3" s="1318"/>
      <c r="BM3" s="1318"/>
      <c r="BN3" s="1318"/>
      <c r="BO3" s="1318"/>
      <c r="BP3" s="1318"/>
      <c r="BQ3" s="1318"/>
      <c r="BR3" s="1318"/>
      <c r="BS3" s="1318"/>
      <c r="BT3" s="1318"/>
      <c r="BU3" s="1318"/>
      <c r="BV3" s="1318"/>
      <c r="BW3" s="1318"/>
      <c r="BX3" s="1318"/>
      <c r="BY3" s="1318"/>
      <c r="BZ3" s="1318"/>
      <c r="CA3" s="1318"/>
      <c r="CB3" s="1318"/>
      <c r="CC3" s="1318"/>
      <c r="CD3" s="1318"/>
      <c r="CE3" s="1318"/>
      <c r="CF3" s="1318"/>
      <c r="CG3" s="1318"/>
      <c r="CH3" s="1318"/>
      <c r="CI3" s="1318"/>
      <c r="CJ3" s="1318"/>
      <c r="CK3" s="1318"/>
      <c r="CL3" s="1318"/>
      <c r="CM3" s="1318"/>
      <c r="CN3" s="1318"/>
      <c r="CO3" s="1318"/>
      <c r="CP3" s="1318"/>
      <c r="CQ3" s="1318"/>
      <c r="CR3" s="1318"/>
      <c r="CS3" s="1318"/>
      <c r="CT3" s="1318"/>
      <c r="CU3" s="1318"/>
      <c r="CV3" s="1318"/>
      <c r="CW3" s="1318"/>
      <c r="CX3" s="1318"/>
      <c r="CY3" s="1318"/>
      <c r="CZ3" s="1318"/>
      <c r="DA3" s="1318"/>
      <c r="DB3" s="1318"/>
      <c r="DC3" s="1318"/>
      <c r="DD3" s="1318"/>
      <c r="DE3" s="1318"/>
      <c r="DF3" s="1318"/>
      <c r="DG3" s="1318"/>
      <c r="DH3" s="1318"/>
      <c r="DI3" s="1318"/>
      <c r="DJ3" s="1318"/>
      <c r="DK3" s="1318"/>
      <c r="DL3" s="1318"/>
      <c r="DM3" s="1318"/>
      <c r="DN3" s="1318"/>
      <c r="DO3" s="1318"/>
      <c r="DP3" s="1318"/>
      <c r="DQ3" s="1318"/>
      <c r="DR3" s="1318"/>
      <c r="DS3" s="1318"/>
      <c r="DT3" s="1318"/>
      <c r="DU3" s="1318"/>
      <c r="DV3" s="1318"/>
      <c r="DW3" s="1318"/>
      <c r="DX3" s="1318"/>
      <c r="DY3" s="1318"/>
      <c r="DZ3" s="1318"/>
      <c r="EA3" s="1318"/>
      <c r="EB3" s="1318"/>
      <c r="EC3" s="1318"/>
      <c r="ED3" s="1318"/>
      <c r="EE3" s="1318"/>
      <c r="EF3" s="1318"/>
      <c r="EG3" s="1318"/>
      <c r="EH3" s="1318"/>
      <c r="EI3" s="1318"/>
      <c r="EJ3" s="1318"/>
      <c r="EK3" s="1318"/>
      <c r="EL3" s="1318"/>
      <c r="EM3" s="1318"/>
      <c r="EN3" s="1318"/>
      <c r="EO3" s="1318"/>
      <c r="EP3" s="1318"/>
      <c r="EQ3" s="1318"/>
      <c r="ER3" s="1318"/>
      <c r="ES3" s="1318"/>
      <c r="ET3" s="1318"/>
      <c r="EU3" s="1318"/>
      <c r="EV3" s="1318"/>
      <c r="EW3" s="1318"/>
      <c r="EX3" s="1318"/>
      <c r="EY3" s="1318"/>
      <c r="EZ3" s="1318"/>
      <c r="FA3" s="1318"/>
      <c r="FB3" s="1318"/>
      <c r="FC3" s="1318"/>
      <c r="FD3" s="1318"/>
      <c r="FE3" s="1318"/>
      <c r="FF3" s="1318"/>
      <c r="FG3" s="1318"/>
      <c r="FH3" s="1318"/>
      <c r="FI3" s="1318"/>
      <c r="FJ3" s="1318"/>
      <c r="FK3" s="1318"/>
      <c r="FL3" s="1318"/>
      <c r="FM3" s="1318"/>
      <c r="FN3" s="1318"/>
      <c r="FO3" s="1318"/>
      <c r="FP3" s="1318"/>
      <c r="FQ3" s="1318"/>
      <c r="FR3" s="1318"/>
      <c r="FS3" s="1318"/>
      <c r="FT3" s="1318"/>
      <c r="FU3" s="1318"/>
      <c r="FV3" s="1318"/>
      <c r="FW3" s="1318"/>
      <c r="FX3" s="1318"/>
      <c r="FY3" s="1318"/>
      <c r="FZ3" s="1318"/>
      <c r="GA3" s="1318"/>
      <c r="GB3" s="1318"/>
      <c r="GC3" s="1318"/>
      <c r="GD3" s="1318"/>
      <c r="GE3" s="1318"/>
      <c r="GF3" s="1318"/>
      <c r="GG3" s="1318"/>
      <c r="GH3" s="1318"/>
      <c r="GI3" s="1318"/>
      <c r="GJ3" s="1318"/>
      <c r="GK3" s="1318"/>
      <c r="GL3" s="1318"/>
      <c r="GM3" s="1318"/>
      <c r="GN3" s="1318"/>
      <c r="GO3" s="1318"/>
      <c r="GP3" s="1318"/>
      <c r="GQ3" s="1318"/>
      <c r="GR3" s="1318"/>
      <c r="GS3" s="1318"/>
      <c r="GT3" s="1318"/>
      <c r="GU3" s="1318"/>
      <c r="GV3" s="1318"/>
      <c r="GW3" s="1318"/>
      <c r="GX3" s="1318"/>
      <c r="GY3" s="1318"/>
      <c r="GZ3" s="1318"/>
      <c r="HA3" s="1318"/>
      <c r="HB3" s="1318"/>
      <c r="HC3" s="1318"/>
      <c r="HD3" s="1318"/>
      <c r="HE3" s="1318"/>
      <c r="HF3" s="1318"/>
      <c r="HG3" s="1318"/>
      <c r="HH3" s="1318"/>
      <c r="HI3" s="1318"/>
      <c r="HJ3" s="1318"/>
      <c r="HK3" s="1318"/>
      <c r="HL3" s="1318"/>
      <c r="HM3" s="1318"/>
      <c r="HN3" s="1318"/>
      <c r="HO3" s="1318"/>
      <c r="HP3" s="1318"/>
      <c r="HQ3" s="1318"/>
      <c r="HR3" s="1318"/>
      <c r="HS3" s="1318"/>
      <c r="HT3" s="1318"/>
      <c r="HU3" s="1318"/>
      <c r="HV3" s="1318"/>
      <c r="HW3" s="1318"/>
      <c r="HX3" s="1318"/>
      <c r="HY3" s="1318"/>
      <c r="HZ3" s="1318"/>
      <c r="IA3" s="1318"/>
      <c r="IB3" s="1318"/>
      <c r="IC3" s="1318"/>
      <c r="ID3" s="1318"/>
      <c r="IE3" s="1318"/>
      <c r="IF3" s="1318"/>
      <c r="IG3" s="1318"/>
      <c r="IH3" s="1318"/>
      <c r="II3" s="1318"/>
      <c r="IJ3" s="1318"/>
      <c r="IK3" s="1318"/>
      <c r="IL3" s="1318"/>
      <c r="IM3" s="1318"/>
      <c r="IN3" s="1318"/>
      <c r="IO3" s="1318"/>
      <c r="IP3" s="1318"/>
      <c r="IQ3" s="1318"/>
      <c r="IR3" s="1318"/>
      <c r="IS3" s="1318"/>
      <c r="IT3" s="1318"/>
      <c r="IU3" s="1318"/>
      <c r="IV3" s="1318"/>
    </row>
    <row r="4" spans="1:256" s="63" customFormat="1" ht="15" customHeight="1">
      <c r="A4" s="2485" t="s">
        <v>1191</v>
      </c>
      <c r="B4" s="2485"/>
      <c r="C4" s="2485"/>
      <c r="D4" s="2485"/>
      <c r="E4" s="2485"/>
      <c r="F4" s="2485"/>
      <c r="G4" s="2485"/>
      <c r="H4" s="2485"/>
      <c r="I4" s="2485"/>
      <c r="J4" s="2485"/>
      <c r="K4" s="2485"/>
      <c r="L4" s="2485"/>
      <c r="M4" s="2485"/>
      <c r="N4" s="2485"/>
      <c r="O4" s="2485"/>
      <c r="P4" s="2485"/>
      <c r="Q4" s="2485"/>
      <c r="R4" s="2485"/>
      <c r="S4" s="2485"/>
      <c r="T4" s="2485"/>
      <c r="U4" s="2485"/>
      <c r="V4" s="2485"/>
      <c r="W4" s="2485"/>
      <c r="X4" s="2485"/>
      <c r="Y4" s="2485"/>
      <c r="Z4" s="2485"/>
      <c r="AA4" s="2485"/>
      <c r="AB4" s="2485"/>
      <c r="AC4" s="2485"/>
      <c r="AD4" s="2485"/>
      <c r="AE4" s="2485"/>
      <c r="AF4" s="2485"/>
      <c r="AG4" s="1321"/>
      <c r="AH4" s="1318"/>
      <c r="AI4" s="1318"/>
      <c r="AJ4" s="1318"/>
      <c r="AK4" s="1318"/>
      <c r="AL4" s="1318"/>
      <c r="AM4" s="1318"/>
      <c r="AN4" s="1318"/>
      <c r="AO4" s="1318"/>
      <c r="AP4" s="1318"/>
      <c r="AQ4" s="1318"/>
      <c r="AR4" s="1318"/>
      <c r="AS4" s="1318"/>
      <c r="AT4" s="1318"/>
      <c r="AU4" s="1318"/>
      <c r="AV4" s="1318"/>
      <c r="AW4" s="1318"/>
      <c r="AX4" s="1318"/>
      <c r="AY4" s="1318"/>
      <c r="AZ4" s="1318"/>
      <c r="BA4" s="1318"/>
      <c r="BB4" s="1318"/>
      <c r="BC4" s="1318"/>
      <c r="BD4" s="1318"/>
      <c r="BE4" s="1318"/>
      <c r="BF4" s="1318"/>
      <c r="BG4" s="1318"/>
      <c r="BH4" s="1318"/>
      <c r="BI4" s="1318"/>
      <c r="BJ4" s="1318"/>
      <c r="BK4" s="1318"/>
      <c r="BL4" s="1318"/>
      <c r="BM4" s="1318"/>
      <c r="BN4" s="1318"/>
      <c r="BO4" s="1318"/>
      <c r="BP4" s="1318"/>
      <c r="BQ4" s="1318"/>
      <c r="BR4" s="1318"/>
      <c r="BS4" s="1318"/>
      <c r="BT4" s="1318"/>
      <c r="BU4" s="1318"/>
      <c r="BV4" s="1318"/>
      <c r="BW4" s="1318"/>
      <c r="BX4" s="1318"/>
      <c r="BY4" s="1318"/>
      <c r="BZ4" s="1318"/>
      <c r="CA4" s="1318"/>
      <c r="CB4" s="1318"/>
      <c r="CC4" s="1318"/>
      <c r="CD4" s="1318"/>
      <c r="CE4" s="1318"/>
      <c r="CF4" s="1318"/>
      <c r="CG4" s="1318"/>
      <c r="CH4" s="1318"/>
      <c r="CI4" s="1318"/>
      <c r="CJ4" s="1318"/>
      <c r="CK4" s="1318"/>
      <c r="CL4" s="1318"/>
      <c r="CM4" s="1318"/>
      <c r="CN4" s="1318"/>
      <c r="CO4" s="1318"/>
      <c r="CP4" s="1318"/>
      <c r="CQ4" s="1318"/>
      <c r="CR4" s="1318"/>
      <c r="CS4" s="1318"/>
      <c r="CT4" s="1318"/>
      <c r="CU4" s="1318"/>
      <c r="CV4" s="1318"/>
      <c r="CW4" s="1318"/>
      <c r="CX4" s="1318"/>
      <c r="CY4" s="1318"/>
      <c r="CZ4" s="1318"/>
      <c r="DA4" s="1318"/>
      <c r="DB4" s="1318"/>
      <c r="DC4" s="1318"/>
      <c r="DD4" s="1318"/>
      <c r="DE4" s="1318"/>
      <c r="DF4" s="1318"/>
      <c r="DG4" s="1318"/>
      <c r="DH4" s="1318"/>
      <c r="DI4" s="1318"/>
      <c r="DJ4" s="1318"/>
      <c r="DK4" s="1318"/>
      <c r="DL4" s="1318"/>
      <c r="DM4" s="1318"/>
      <c r="DN4" s="1318"/>
      <c r="DO4" s="1318"/>
      <c r="DP4" s="1318"/>
      <c r="DQ4" s="1318"/>
      <c r="DR4" s="1318"/>
      <c r="DS4" s="1318"/>
      <c r="DT4" s="1318"/>
      <c r="DU4" s="1318"/>
      <c r="DV4" s="1318"/>
      <c r="DW4" s="1318"/>
      <c r="DX4" s="1318"/>
      <c r="DY4" s="1318"/>
      <c r="DZ4" s="1318"/>
      <c r="EA4" s="1318"/>
      <c r="EB4" s="1318"/>
      <c r="EC4" s="1318"/>
      <c r="ED4" s="1318"/>
      <c r="EE4" s="1318"/>
      <c r="EF4" s="1318"/>
      <c r="EG4" s="1318"/>
      <c r="EH4" s="1318"/>
      <c r="EI4" s="1318"/>
      <c r="EJ4" s="1318"/>
      <c r="EK4" s="1318"/>
      <c r="EL4" s="1318"/>
      <c r="EM4" s="1318"/>
      <c r="EN4" s="1318"/>
      <c r="EO4" s="1318"/>
      <c r="EP4" s="1318"/>
      <c r="EQ4" s="1318"/>
      <c r="ER4" s="1318"/>
      <c r="ES4" s="1318"/>
      <c r="ET4" s="1318"/>
      <c r="EU4" s="1318"/>
      <c r="EV4" s="1318"/>
      <c r="EW4" s="1318"/>
      <c r="EX4" s="1318"/>
      <c r="EY4" s="1318"/>
      <c r="EZ4" s="1318"/>
      <c r="FA4" s="1318"/>
      <c r="FB4" s="1318"/>
      <c r="FC4" s="1318"/>
      <c r="FD4" s="1318"/>
      <c r="FE4" s="1318"/>
      <c r="FF4" s="1318"/>
      <c r="FG4" s="1318"/>
      <c r="FH4" s="1318"/>
      <c r="FI4" s="1318"/>
      <c r="FJ4" s="1318"/>
      <c r="FK4" s="1318"/>
      <c r="FL4" s="1318"/>
      <c r="FM4" s="1318"/>
      <c r="FN4" s="1318"/>
      <c r="FO4" s="1318"/>
      <c r="FP4" s="1318"/>
      <c r="FQ4" s="1318"/>
      <c r="FR4" s="1318"/>
      <c r="FS4" s="1318"/>
      <c r="FT4" s="1318"/>
      <c r="FU4" s="1318"/>
      <c r="FV4" s="1318"/>
      <c r="FW4" s="1318"/>
      <c r="FX4" s="1318"/>
      <c r="FY4" s="1318"/>
      <c r="FZ4" s="1318"/>
      <c r="GA4" s="1318"/>
      <c r="GB4" s="1318"/>
      <c r="GC4" s="1318"/>
      <c r="GD4" s="1318"/>
      <c r="GE4" s="1318"/>
      <c r="GF4" s="1318"/>
      <c r="GG4" s="1318"/>
      <c r="GH4" s="1318"/>
      <c r="GI4" s="1318"/>
      <c r="GJ4" s="1318"/>
      <c r="GK4" s="1318"/>
      <c r="GL4" s="1318"/>
      <c r="GM4" s="1318"/>
      <c r="GN4" s="1318"/>
      <c r="GO4" s="1318"/>
      <c r="GP4" s="1318"/>
      <c r="GQ4" s="1318"/>
      <c r="GR4" s="1318"/>
      <c r="GS4" s="1318"/>
      <c r="GT4" s="1318"/>
      <c r="GU4" s="1318"/>
      <c r="GV4" s="1318"/>
      <c r="GW4" s="1318"/>
      <c r="GX4" s="1318"/>
      <c r="GY4" s="1318"/>
      <c r="GZ4" s="1318"/>
      <c r="HA4" s="1318"/>
      <c r="HB4" s="1318"/>
      <c r="HC4" s="1318"/>
      <c r="HD4" s="1318"/>
      <c r="HE4" s="1318"/>
      <c r="HF4" s="1318"/>
      <c r="HG4" s="1318"/>
      <c r="HH4" s="1318"/>
      <c r="HI4" s="1318"/>
      <c r="HJ4" s="1318"/>
      <c r="HK4" s="1318"/>
      <c r="HL4" s="1318"/>
      <c r="HM4" s="1318"/>
      <c r="HN4" s="1318"/>
      <c r="HO4" s="1318"/>
      <c r="HP4" s="1318"/>
      <c r="HQ4" s="1318"/>
      <c r="HR4" s="1318"/>
      <c r="HS4" s="1318"/>
      <c r="HT4" s="1318"/>
      <c r="HU4" s="1318"/>
      <c r="HV4" s="1318"/>
      <c r="HW4" s="1318"/>
      <c r="HX4" s="1318"/>
      <c r="HY4" s="1318"/>
      <c r="HZ4" s="1318"/>
      <c r="IA4" s="1318"/>
      <c r="IB4" s="1318"/>
      <c r="IC4" s="1318"/>
      <c r="ID4" s="1318"/>
      <c r="IE4" s="1318"/>
      <c r="IF4" s="1318"/>
      <c r="IG4" s="1318"/>
      <c r="IH4" s="1318"/>
      <c r="II4" s="1318"/>
      <c r="IJ4" s="1318"/>
      <c r="IK4" s="1318"/>
      <c r="IL4" s="1318"/>
      <c r="IM4" s="1318"/>
      <c r="IN4" s="1318"/>
      <c r="IO4" s="1318"/>
      <c r="IP4" s="1318"/>
      <c r="IQ4" s="1318"/>
      <c r="IR4" s="1318"/>
      <c r="IS4" s="1318"/>
      <c r="IT4" s="1318"/>
      <c r="IU4" s="1318"/>
      <c r="IV4" s="1318"/>
    </row>
    <row r="5" spans="1:256" s="63" customFormat="1" ht="15" customHeight="1">
      <c r="A5" s="1317"/>
      <c r="B5" s="1317"/>
      <c r="C5" s="1317"/>
      <c r="D5" s="1322"/>
      <c r="E5" s="1322"/>
      <c r="F5" s="1322"/>
      <c r="G5" s="1322"/>
      <c r="H5" s="1322"/>
      <c r="I5" s="1322"/>
      <c r="J5" s="1322"/>
      <c r="K5" s="1322"/>
      <c r="L5" s="1322"/>
      <c r="M5" s="1322"/>
      <c r="N5" s="1322"/>
      <c r="O5" s="1322"/>
      <c r="P5" s="1322"/>
      <c r="Q5" s="1317"/>
      <c r="R5" s="1317"/>
      <c r="S5" s="1317"/>
      <c r="T5" s="1317"/>
      <c r="U5" s="1317"/>
      <c r="V5" s="1317"/>
      <c r="W5" s="1319"/>
      <c r="X5" s="1319"/>
      <c r="Y5" s="1319"/>
      <c r="Z5" s="1319"/>
      <c r="AA5" s="1319"/>
      <c r="AB5" s="1319"/>
      <c r="AC5" s="1319"/>
      <c r="AD5" s="1319"/>
      <c r="AE5" s="1319"/>
      <c r="AF5" s="1319"/>
      <c r="AG5" s="1319"/>
      <c r="AH5" s="1318"/>
      <c r="AI5" s="1318"/>
      <c r="AJ5" s="1318"/>
      <c r="AK5" s="1318"/>
      <c r="AL5" s="1318"/>
      <c r="AM5" s="1318"/>
      <c r="AN5" s="1318"/>
      <c r="AO5" s="1318"/>
      <c r="AP5" s="1318"/>
      <c r="AQ5" s="1318"/>
      <c r="AR5" s="1318"/>
      <c r="AS5" s="1318"/>
      <c r="AT5" s="1318"/>
      <c r="AU5" s="1318"/>
      <c r="AV5" s="1318"/>
      <c r="AW5" s="1318"/>
      <c r="AX5" s="1318"/>
      <c r="AY5" s="1318"/>
      <c r="AZ5" s="1318"/>
      <c r="BA5" s="1318"/>
      <c r="BB5" s="1318"/>
      <c r="BC5" s="1318"/>
      <c r="BD5" s="1318"/>
      <c r="BE5" s="1318"/>
      <c r="BF5" s="1318"/>
      <c r="BG5" s="1318"/>
      <c r="BH5" s="1318"/>
      <c r="BI5" s="1318"/>
      <c r="BJ5" s="1318"/>
      <c r="BK5" s="1318"/>
      <c r="BL5" s="1318"/>
      <c r="BM5" s="1318"/>
      <c r="BN5" s="1318"/>
      <c r="BO5" s="1318"/>
      <c r="BP5" s="1318"/>
      <c r="BQ5" s="1318"/>
      <c r="BR5" s="1318"/>
      <c r="BS5" s="1318"/>
      <c r="BT5" s="1318"/>
      <c r="BU5" s="1318"/>
      <c r="BV5" s="1318"/>
      <c r="BW5" s="1318"/>
      <c r="BX5" s="1318"/>
      <c r="BY5" s="1318"/>
      <c r="BZ5" s="1318"/>
      <c r="CA5" s="1318"/>
      <c r="CB5" s="1318"/>
      <c r="CC5" s="1318"/>
      <c r="CD5" s="1318"/>
      <c r="CE5" s="1318"/>
      <c r="CF5" s="1318"/>
      <c r="CG5" s="1318"/>
      <c r="CH5" s="1318"/>
      <c r="CI5" s="1318"/>
      <c r="CJ5" s="1318"/>
      <c r="CK5" s="1318"/>
      <c r="CL5" s="1318"/>
      <c r="CM5" s="1318"/>
      <c r="CN5" s="1318"/>
      <c r="CO5" s="1318"/>
      <c r="CP5" s="1318"/>
      <c r="CQ5" s="1318"/>
      <c r="CR5" s="1318"/>
      <c r="CS5" s="1318"/>
      <c r="CT5" s="1318"/>
      <c r="CU5" s="1318"/>
      <c r="CV5" s="1318"/>
      <c r="CW5" s="1318"/>
      <c r="CX5" s="1318"/>
      <c r="CY5" s="1318"/>
      <c r="CZ5" s="1318"/>
      <c r="DA5" s="1318"/>
      <c r="DB5" s="1318"/>
      <c r="DC5" s="1318"/>
      <c r="DD5" s="1318"/>
      <c r="DE5" s="1318"/>
      <c r="DF5" s="1318"/>
      <c r="DG5" s="1318"/>
      <c r="DH5" s="1318"/>
      <c r="DI5" s="1318"/>
      <c r="DJ5" s="1318"/>
      <c r="DK5" s="1318"/>
      <c r="DL5" s="1318"/>
      <c r="DM5" s="1318"/>
      <c r="DN5" s="1318"/>
      <c r="DO5" s="1318"/>
      <c r="DP5" s="1318"/>
      <c r="DQ5" s="1318"/>
      <c r="DR5" s="1318"/>
      <c r="DS5" s="1318"/>
      <c r="DT5" s="1318"/>
      <c r="DU5" s="1318"/>
      <c r="DV5" s="1318"/>
      <c r="DW5" s="1318"/>
      <c r="DX5" s="1318"/>
      <c r="DY5" s="1318"/>
      <c r="DZ5" s="1318"/>
      <c r="EA5" s="1318"/>
      <c r="EB5" s="1318"/>
      <c r="EC5" s="1318"/>
      <c r="ED5" s="1318"/>
      <c r="EE5" s="1318"/>
      <c r="EF5" s="1318"/>
      <c r="EG5" s="1318"/>
      <c r="EH5" s="1318"/>
      <c r="EI5" s="1318"/>
      <c r="EJ5" s="1318"/>
      <c r="EK5" s="1318"/>
      <c r="EL5" s="1318"/>
      <c r="EM5" s="1318"/>
      <c r="EN5" s="1318"/>
      <c r="EO5" s="1318"/>
      <c r="EP5" s="1318"/>
      <c r="EQ5" s="1318"/>
      <c r="ER5" s="1318"/>
      <c r="ES5" s="1318"/>
      <c r="ET5" s="1318"/>
      <c r="EU5" s="1318"/>
      <c r="EV5" s="1318"/>
      <c r="EW5" s="1318"/>
      <c r="EX5" s="1318"/>
      <c r="EY5" s="1318"/>
      <c r="EZ5" s="1318"/>
      <c r="FA5" s="1318"/>
      <c r="FB5" s="1318"/>
      <c r="FC5" s="1318"/>
      <c r="FD5" s="1318"/>
      <c r="FE5" s="1318"/>
      <c r="FF5" s="1318"/>
      <c r="FG5" s="1318"/>
      <c r="FH5" s="1318"/>
      <c r="FI5" s="1318"/>
      <c r="FJ5" s="1318"/>
      <c r="FK5" s="1318"/>
      <c r="FL5" s="1318"/>
      <c r="FM5" s="1318"/>
      <c r="FN5" s="1318"/>
      <c r="FO5" s="1318"/>
      <c r="FP5" s="1318"/>
      <c r="FQ5" s="1318"/>
      <c r="FR5" s="1318"/>
      <c r="FS5" s="1318"/>
      <c r="FT5" s="1318"/>
      <c r="FU5" s="1318"/>
      <c r="FV5" s="1318"/>
      <c r="FW5" s="1318"/>
      <c r="FX5" s="1318"/>
      <c r="FY5" s="1318"/>
      <c r="FZ5" s="1318"/>
      <c r="GA5" s="1318"/>
      <c r="GB5" s="1318"/>
      <c r="GC5" s="1318"/>
      <c r="GD5" s="1318"/>
      <c r="GE5" s="1318"/>
      <c r="GF5" s="1318"/>
      <c r="GG5" s="1318"/>
      <c r="GH5" s="1318"/>
      <c r="GI5" s="1318"/>
      <c r="GJ5" s="1318"/>
      <c r="GK5" s="1318"/>
      <c r="GL5" s="1318"/>
      <c r="GM5" s="1318"/>
      <c r="GN5" s="1318"/>
      <c r="GO5" s="1318"/>
      <c r="GP5" s="1318"/>
      <c r="GQ5" s="1318"/>
      <c r="GR5" s="1318"/>
      <c r="GS5" s="1318"/>
      <c r="GT5" s="1318"/>
      <c r="GU5" s="1318"/>
      <c r="GV5" s="1318"/>
      <c r="GW5" s="1318"/>
      <c r="GX5" s="1318"/>
      <c r="GY5" s="1318"/>
      <c r="GZ5" s="1318"/>
      <c r="HA5" s="1318"/>
      <c r="HB5" s="1318"/>
      <c r="HC5" s="1318"/>
      <c r="HD5" s="1318"/>
      <c r="HE5" s="1318"/>
      <c r="HF5" s="1318"/>
      <c r="HG5" s="1318"/>
      <c r="HH5" s="1318"/>
      <c r="HI5" s="1318"/>
      <c r="HJ5" s="1318"/>
      <c r="HK5" s="1318"/>
      <c r="HL5" s="1318"/>
      <c r="HM5" s="1318"/>
      <c r="HN5" s="1318"/>
      <c r="HO5" s="1318"/>
      <c r="HP5" s="1318"/>
      <c r="HQ5" s="1318"/>
      <c r="HR5" s="1318"/>
      <c r="HS5" s="1318"/>
      <c r="HT5" s="1318"/>
      <c r="HU5" s="1318"/>
      <c r="HV5" s="1318"/>
      <c r="HW5" s="1318"/>
      <c r="HX5" s="1318"/>
      <c r="HY5" s="1318"/>
      <c r="HZ5" s="1318"/>
      <c r="IA5" s="1318"/>
      <c r="IB5" s="1318"/>
      <c r="IC5" s="1318"/>
      <c r="ID5" s="1318"/>
      <c r="IE5" s="1318"/>
      <c r="IF5" s="1318"/>
      <c r="IG5" s="1318"/>
      <c r="IH5" s="1318"/>
      <c r="II5" s="1318"/>
      <c r="IJ5" s="1318"/>
      <c r="IK5" s="1318"/>
      <c r="IL5" s="1318"/>
      <c r="IM5" s="1318"/>
      <c r="IN5" s="1318"/>
      <c r="IO5" s="1318"/>
      <c r="IP5" s="1318"/>
      <c r="IQ5" s="1318"/>
      <c r="IR5" s="1318"/>
      <c r="IS5" s="1318"/>
      <c r="IT5" s="1318"/>
      <c r="IU5" s="1318"/>
      <c r="IV5" s="1318"/>
    </row>
    <row r="6" spans="1:256" s="63" customFormat="1" ht="15" customHeight="1">
      <c r="A6" s="1317"/>
      <c r="B6" s="1317"/>
      <c r="C6" s="1317"/>
      <c r="D6" s="1322"/>
      <c r="E6" s="1322"/>
      <c r="F6" s="1322"/>
      <c r="G6" s="1322"/>
      <c r="H6" s="1322"/>
      <c r="I6" s="1322"/>
      <c r="J6" s="1322"/>
      <c r="K6" s="1322"/>
      <c r="L6" s="1322"/>
      <c r="M6" s="1322"/>
      <c r="N6" s="1322"/>
      <c r="O6" s="1322"/>
      <c r="P6" s="1322"/>
      <c r="Q6" s="1317"/>
      <c r="R6" s="1317"/>
      <c r="S6" s="1317"/>
      <c r="T6" s="1317"/>
      <c r="U6" s="1317"/>
      <c r="V6" s="1317"/>
      <c r="W6" s="1319"/>
      <c r="X6" s="1319"/>
      <c r="Y6" s="1319"/>
      <c r="Z6" s="1319"/>
      <c r="AA6" s="1319"/>
      <c r="AB6" s="1319"/>
      <c r="AC6" s="1319"/>
      <c r="AD6" s="1319"/>
      <c r="AE6" s="1319"/>
      <c r="AF6" s="1319"/>
      <c r="AG6" s="1319"/>
      <c r="AH6" s="1318"/>
      <c r="AI6" s="1318"/>
      <c r="AJ6" s="1318"/>
      <c r="AK6" s="1318"/>
      <c r="AL6" s="1318"/>
      <c r="AM6" s="1318"/>
      <c r="AN6" s="1318"/>
      <c r="AO6" s="1318"/>
      <c r="AP6" s="1318"/>
      <c r="AQ6" s="1318"/>
      <c r="AR6" s="1318"/>
      <c r="AS6" s="1318"/>
      <c r="AT6" s="1318"/>
      <c r="AU6" s="1318"/>
      <c r="AV6" s="1318"/>
      <c r="AW6" s="1318"/>
      <c r="AX6" s="1318"/>
      <c r="AY6" s="1318"/>
      <c r="AZ6" s="1318"/>
      <c r="BA6" s="1318"/>
      <c r="BB6" s="1318"/>
      <c r="BC6" s="1318"/>
      <c r="BD6" s="1318"/>
      <c r="BE6" s="1318"/>
      <c r="BF6" s="1318"/>
      <c r="BG6" s="1318"/>
      <c r="BH6" s="1318"/>
      <c r="BI6" s="1318"/>
      <c r="BJ6" s="1318"/>
      <c r="BK6" s="1318"/>
      <c r="BL6" s="1318"/>
      <c r="BM6" s="1318"/>
      <c r="BN6" s="1318"/>
      <c r="BO6" s="1318"/>
      <c r="BP6" s="1318"/>
      <c r="BQ6" s="1318"/>
      <c r="BR6" s="1318"/>
      <c r="BS6" s="1318"/>
      <c r="BT6" s="1318"/>
      <c r="BU6" s="1318"/>
      <c r="BV6" s="1318"/>
      <c r="BW6" s="1318"/>
      <c r="BX6" s="1318"/>
      <c r="BY6" s="1318"/>
      <c r="BZ6" s="1318"/>
      <c r="CA6" s="1318"/>
      <c r="CB6" s="1318"/>
      <c r="CC6" s="1318"/>
      <c r="CD6" s="1318"/>
      <c r="CE6" s="1318"/>
      <c r="CF6" s="1318"/>
      <c r="CG6" s="1318"/>
      <c r="CH6" s="1318"/>
      <c r="CI6" s="1318"/>
      <c r="CJ6" s="1318"/>
      <c r="CK6" s="1318"/>
      <c r="CL6" s="1318"/>
      <c r="CM6" s="1318"/>
      <c r="CN6" s="1318"/>
      <c r="CO6" s="1318"/>
      <c r="CP6" s="1318"/>
      <c r="CQ6" s="1318"/>
      <c r="CR6" s="1318"/>
      <c r="CS6" s="1318"/>
      <c r="CT6" s="1318"/>
      <c r="CU6" s="1318"/>
      <c r="CV6" s="1318"/>
      <c r="CW6" s="1318"/>
      <c r="CX6" s="1318"/>
      <c r="CY6" s="1318"/>
      <c r="CZ6" s="1318"/>
      <c r="DA6" s="1318"/>
      <c r="DB6" s="1318"/>
      <c r="DC6" s="1318"/>
      <c r="DD6" s="1318"/>
      <c r="DE6" s="1318"/>
      <c r="DF6" s="1318"/>
      <c r="DG6" s="1318"/>
      <c r="DH6" s="1318"/>
      <c r="DI6" s="1318"/>
      <c r="DJ6" s="1318"/>
      <c r="DK6" s="1318"/>
      <c r="DL6" s="1318"/>
      <c r="DM6" s="1318"/>
      <c r="DN6" s="1318"/>
      <c r="DO6" s="1318"/>
      <c r="DP6" s="1318"/>
      <c r="DQ6" s="1318"/>
      <c r="DR6" s="1318"/>
      <c r="DS6" s="1318"/>
      <c r="DT6" s="1318"/>
      <c r="DU6" s="1318"/>
      <c r="DV6" s="1318"/>
      <c r="DW6" s="1318"/>
      <c r="DX6" s="1318"/>
      <c r="DY6" s="1318"/>
      <c r="DZ6" s="1318"/>
      <c r="EA6" s="1318"/>
      <c r="EB6" s="1318"/>
      <c r="EC6" s="1318"/>
      <c r="ED6" s="1318"/>
      <c r="EE6" s="1318"/>
      <c r="EF6" s="1318"/>
      <c r="EG6" s="1318"/>
      <c r="EH6" s="1318"/>
      <c r="EI6" s="1318"/>
      <c r="EJ6" s="1318"/>
      <c r="EK6" s="1318"/>
      <c r="EL6" s="1318"/>
      <c r="EM6" s="1318"/>
      <c r="EN6" s="1318"/>
      <c r="EO6" s="1318"/>
      <c r="EP6" s="1318"/>
      <c r="EQ6" s="1318"/>
      <c r="ER6" s="1318"/>
      <c r="ES6" s="1318"/>
      <c r="ET6" s="1318"/>
      <c r="EU6" s="1318"/>
      <c r="EV6" s="1318"/>
      <c r="EW6" s="1318"/>
      <c r="EX6" s="1318"/>
      <c r="EY6" s="1318"/>
      <c r="EZ6" s="1318"/>
      <c r="FA6" s="1318"/>
      <c r="FB6" s="1318"/>
      <c r="FC6" s="1318"/>
      <c r="FD6" s="1318"/>
      <c r="FE6" s="1318"/>
      <c r="FF6" s="1318"/>
      <c r="FG6" s="1318"/>
      <c r="FH6" s="1318"/>
      <c r="FI6" s="1318"/>
      <c r="FJ6" s="1318"/>
      <c r="FK6" s="1318"/>
      <c r="FL6" s="1318"/>
      <c r="FM6" s="1318"/>
      <c r="FN6" s="1318"/>
      <c r="FO6" s="1318"/>
      <c r="FP6" s="1318"/>
      <c r="FQ6" s="1318"/>
      <c r="FR6" s="1318"/>
      <c r="FS6" s="1318"/>
      <c r="FT6" s="1318"/>
      <c r="FU6" s="1318"/>
      <c r="FV6" s="1318"/>
      <c r="FW6" s="1318"/>
      <c r="FX6" s="1318"/>
      <c r="FY6" s="1318"/>
      <c r="FZ6" s="1318"/>
      <c r="GA6" s="1318"/>
      <c r="GB6" s="1318"/>
      <c r="GC6" s="1318"/>
      <c r="GD6" s="1318"/>
      <c r="GE6" s="1318"/>
      <c r="GF6" s="1318"/>
      <c r="GG6" s="1318"/>
      <c r="GH6" s="1318"/>
      <c r="GI6" s="1318"/>
      <c r="GJ6" s="1318"/>
      <c r="GK6" s="1318"/>
      <c r="GL6" s="1318"/>
      <c r="GM6" s="1318"/>
      <c r="GN6" s="1318"/>
      <c r="GO6" s="1318"/>
      <c r="GP6" s="1318"/>
      <c r="GQ6" s="1318"/>
      <c r="GR6" s="1318"/>
      <c r="GS6" s="1318"/>
      <c r="GT6" s="1318"/>
      <c r="GU6" s="1318"/>
      <c r="GV6" s="1318"/>
      <c r="GW6" s="1318"/>
      <c r="GX6" s="1318"/>
      <c r="GY6" s="1318"/>
      <c r="GZ6" s="1318"/>
      <c r="HA6" s="1318"/>
      <c r="HB6" s="1318"/>
      <c r="HC6" s="1318"/>
      <c r="HD6" s="1318"/>
      <c r="HE6" s="1318"/>
      <c r="HF6" s="1318"/>
      <c r="HG6" s="1318"/>
      <c r="HH6" s="1318"/>
      <c r="HI6" s="1318"/>
      <c r="HJ6" s="1318"/>
      <c r="HK6" s="1318"/>
      <c r="HL6" s="1318"/>
      <c r="HM6" s="1318"/>
      <c r="HN6" s="1318"/>
      <c r="HO6" s="1318"/>
      <c r="HP6" s="1318"/>
      <c r="HQ6" s="1318"/>
      <c r="HR6" s="1318"/>
      <c r="HS6" s="1318"/>
      <c r="HT6" s="1318"/>
      <c r="HU6" s="1318"/>
      <c r="HV6" s="1318"/>
      <c r="HW6" s="1318"/>
      <c r="HX6" s="1318"/>
      <c r="HY6" s="1318"/>
      <c r="HZ6" s="1318"/>
      <c r="IA6" s="1318"/>
      <c r="IB6" s="1318"/>
      <c r="IC6" s="1318"/>
      <c r="ID6" s="1318"/>
      <c r="IE6" s="1318"/>
      <c r="IF6" s="1318"/>
      <c r="IG6" s="1318"/>
      <c r="IH6" s="1318"/>
      <c r="II6" s="1318"/>
      <c r="IJ6" s="1318"/>
      <c r="IK6" s="1318"/>
      <c r="IL6" s="1318"/>
      <c r="IM6" s="1318"/>
      <c r="IN6" s="1318"/>
      <c r="IO6" s="1318"/>
      <c r="IP6" s="1318"/>
      <c r="IQ6" s="1318"/>
      <c r="IR6" s="1318"/>
      <c r="IS6" s="1318"/>
      <c r="IT6" s="1318"/>
      <c r="IU6" s="1318"/>
      <c r="IV6" s="1318"/>
    </row>
    <row r="7" spans="1:256" s="63" customFormat="1" ht="15" customHeight="1">
      <c r="A7" s="1317"/>
      <c r="B7" s="1317"/>
      <c r="C7" s="1317" t="s">
        <v>1192</v>
      </c>
      <c r="D7" s="1322"/>
      <c r="E7" s="1322"/>
      <c r="F7" s="1322"/>
      <c r="G7" s="1322"/>
      <c r="H7" s="1322"/>
      <c r="I7" s="1322"/>
      <c r="J7" s="1322"/>
      <c r="K7" s="1322"/>
      <c r="L7" s="1322"/>
      <c r="M7" s="1322"/>
      <c r="N7" s="1322"/>
      <c r="O7" s="1322"/>
      <c r="P7" s="1322"/>
      <c r="Q7" s="1317"/>
      <c r="R7" s="1317"/>
      <c r="S7" s="1317"/>
      <c r="T7" s="1317"/>
      <c r="U7" s="1317"/>
      <c r="V7" s="1317"/>
      <c r="W7" s="1319"/>
      <c r="X7" s="1319"/>
      <c r="Y7" s="1319"/>
      <c r="Z7" s="1319"/>
      <c r="AA7" s="1319"/>
      <c r="AB7" s="1319"/>
      <c r="AC7" s="1319"/>
      <c r="AD7" s="1319"/>
      <c r="AE7" s="1319"/>
      <c r="AF7" s="1319"/>
      <c r="AG7" s="1319"/>
      <c r="AH7" s="1318"/>
      <c r="AI7" s="1318"/>
      <c r="AJ7" s="1318"/>
      <c r="AK7" s="1318"/>
      <c r="AL7" s="1318"/>
      <c r="AM7" s="1318"/>
      <c r="AN7" s="1318"/>
      <c r="AO7" s="1318"/>
      <c r="AP7" s="1318"/>
      <c r="AQ7" s="1318"/>
      <c r="AR7" s="1318"/>
      <c r="AS7" s="1318"/>
      <c r="AT7" s="1318"/>
      <c r="AU7" s="1318"/>
      <c r="AV7" s="1318"/>
      <c r="AW7" s="1318"/>
      <c r="AX7" s="1318"/>
      <c r="AY7" s="1318"/>
      <c r="AZ7" s="1318"/>
      <c r="BA7" s="1318"/>
      <c r="BB7" s="1318"/>
      <c r="BC7" s="1318"/>
      <c r="BD7" s="1318"/>
      <c r="BE7" s="1318"/>
      <c r="BF7" s="1318"/>
      <c r="BG7" s="1318"/>
      <c r="BH7" s="1318"/>
      <c r="BI7" s="1318"/>
      <c r="BJ7" s="1318"/>
      <c r="BK7" s="1318"/>
      <c r="BL7" s="1318"/>
      <c r="BM7" s="1318"/>
      <c r="BN7" s="1318"/>
      <c r="BO7" s="1318"/>
      <c r="BP7" s="1318"/>
      <c r="BQ7" s="1318"/>
      <c r="BR7" s="1318"/>
      <c r="BS7" s="1318"/>
      <c r="BT7" s="1318"/>
      <c r="BU7" s="1318"/>
      <c r="BV7" s="1318"/>
      <c r="BW7" s="1318"/>
      <c r="BX7" s="1318"/>
      <c r="BY7" s="1318"/>
      <c r="BZ7" s="1318"/>
      <c r="CA7" s="1318"/>
      <c r="CB7" s="1318"/>
      <c r="CC7" s="1318"/>
      <c r="CD7" s="1318"/>
      <c r="CE7" s="1318"/>
      <c r="CF7" s="1318"/>
      <c r="CG7" s="1318"/>
      <c r="CH7" s="1318"/>
      <c r="CI7" s="1318"/>
      <c r="CJ7" s="1318"/>
      <c r="CK7" s="1318"/>
      <c r="CL7" s="1318"/>
      <c r="CM7" s="1318"/>
      <c r="CN7" s="1318"/>
      <c r="CO7" s="1318"/>
      <c r="CP7" s="1318"/>
      <c r="CQ7" s="1318"/>
      <c r="CR7" s="1318"/>
      <c r="CS7" s="1318"/>
      <c r="CT7" s="1318"/>
      <c r="CU7" s="1318"/>
      <c r="CV7" s="1318"/>
      <c r="CW7" s="1318"/>
      <c r="CX7" s="1318"/>
      <c r="CY7" s="1318"/>
      <c r="CZ7" s="1318"/>
      <c r="DA7" s="1318"/>
      <c r="DB7" s="1318"/>
      <c r="DC7" s="1318"/>
      <c r="DD7" s="1318"/>
      <c r="DE7" s="1318"/>
      <c r="DF7" s="1318"/>
      <c r="DG7" s="1318"/>
      <c r="DH7" s="1318"/>
      <c r="DI7" s="1318"/>
      <c r="DJ7" s="1318"/>
      <c r="DK7" s="1318"/>
      <c r="DL7" s="1318"/>
      <c r="DM7" s="1318"/>
      <c r="DN7" s="1318"/>
      <c r="DO7" s="1318"/>
      <c r="DP7" s="1318"/>
      <c r="DQ7" s="1318"/>
      <c r="DR7" s="1318"/>
      <c r="DS7" s="1318"/>
      <c r="DT7" s="1318"/>
      <c r="DU7" s="1318"/>
      <c r="DV7" s="1318"/>
      <c r="DW7" s="1318"/>
      <c r="DX7" s="1318"/>
      <c r="DY7" s="1318"/>
      <c r="DZ7" s="1318"/>
      <c r="EA7" s="1318"/>
      <c r="EB7" s="1318"/>
      <c r="EC7" s="1318"/>
      <c r="ED7" s="1318"/>
      <c r="EE7" s="1318"/>
      <c r="EF7" s="1318"/>
      <c r="EG7" s="1318"/>
      <c r="EH7" s="1318"/>
      <c r="EI7" s="1318"/>
      <c r="EJ7" s="1318"/>
      <c r="EK7" s="1318"/>
      <c r="EL7" s="1318"/>
      <c r="EM7" s="1318"/>
      <c r="EN7" s="1318"/>
      <c r="EO7" s="1318"/>
      <c r="EP7" s="1318"/>
      <c r="EQ7" s="1318"/>
      <c r="ER7" s="1318"/>
      <c r="ES7" s="1318"/>
      <c r="ET7" s="1318"/>
      <c r="EU7" s="1318"/>
      <c r="EV7" s="1318"/>
      <c r="EW7" s="1318"/>
      <c r="EX7" s="1318"/>
      <c r="EY7" s="1318"/>
      <c r="EZ7" s="1318"/>
      <c r="FA7" s="1318"/>
      <c r="FB7" s="1318"/>
      <c r="FC7" s="1318"/>
      <c r="FD7" s="1318"/>
      <c r="FE7" s="1318"/>
      <c r="FF7" s="1318"/>
      <c r="FG7" s="1318"/>
      <c r="FH7" s="1318"/>
      <c r="FI7" s="1318"/>
      <c r="FJ7" s="1318"/>
      <c r="FK7" s="1318"/>
      <c r="FL7" s="1318"/>
      <c r="FM7" s="1318"/>
      <c r="FN7" s="1318"/>
      <c r="FO7" s="1318"/>
      <c r="FP7" s="1318"/>
      <c r="FQ7" s="1318"/>
      <c r="FR7" s="1318"/>
      <c r="FS7" s="1318"/>
      <c r="FT7" s="1318"/>
      <c r="FU7" s="1318"/>
      <c r="FV7" s="1318"/>
      <c r="FW7" s="1318"/>
      <c r="FX7" s="1318"/>
      <c r="FY7" s="1318"/>
      <c r="FZ7" s="1318"/>
      <c r="GA7" s="1318"/>
      <c r="GB7" s="1318"/>
      <c r="GC7" s="1318"/>
      <c r="GD7" s="1318"/>
      <c r="GE7" s="1318"/>
      <c r="GF7" s="1318"/>
      <c r="GG7" s="1318"/>
      <c r="GH7" s="1318"/>
      <c r="GI7" s="1318"/>
      <c r="GJ7" s="1318"/>
      <c r="GK7" s="1318"/>
      <c r="GL7" s="1318"/>
      <c r="GM7" s="1318"/>
      <c r="GN7" s="1318"/>
      <c r="GO7" s="1318"/>
      <c r="GP7" s="1318"/>
      <c r="GQ7" s="1318"/>
      <c r="GR7" s="1318"/>
      <c r="GS7" s="1318"/>
      <c r="GT7" s="1318"/>
      <c r="GU7" s="1318"/>
      <c r="GV7" s="1318"/>
      <c r="GW7" s="1318"/>
      <c r="GX7" s="1318"/>
      <c r="GY7" s="1318"/>
      <c r="GZ7" s="1318"/>
      <c r="HA7" s="1318"/>
      <c r="HB7" s="1318"/>
      <c r="HC7" s="1318"/>
      <c r="HD7" s="1318"/>
      <c r="HE7" s="1318"/>
      <c r="HF7" s="1318"/>
      <c r="HG7" s="1318"/>
      <c r="HH7" s="1318"/>
      <c r="HI7" s="1318"/>
      <c r="HJ7" s="1318"/>
      <c r="HK7" s="1318"/>
      <c r="HL7" s="1318"/>
      <c r="HM7" s="1318"/>
      <c r="HN7" s="1318"/>
      <c r="HO7" s="1318"/>
      <c r="HP7" s="1318"/>
      <c r="HQ7" s="1318"/>
      <c r="HR7" s="1318"/>
      <c r="HS7" s="1318"/>
      <c r="HT7" s="1318"/>
      <c r="HU7" s="1318"/>
      <c r="HV7" s="1318"/>
      <c r="HW7" s="1318"/>
      <c r="HX7" s="1318"/>
      <c r="HY7" s="1318"/>
      <c r="HZ7" s="1318"/>
      <c r="IA7" s="1318"/>
      <c r="IB7" s="1318"/>
      <c r="IC7" s="1318"/>
      <c r="ID7" s="1318"/>
      <c r="IE7" s="1318"/>
      <c r="IF7" s="1318"/>
      <c r="IG7" s="1318"/>
      <c r="IH7" s="1318"/>
      <c r="II7" s="1318"/>
      <c r="IJ7" s="1318"/>
      <c r="IK7" s="1318"/>
      <c r="IL7" s="1318"/>
      <c r="IM7" s="1318"/>
      <c r="IN7" s="1318"/>
      <c r="IO7" s="1318"/>
      <c r="IP7" s="1318"/>
      <c r="IQ7" s="1318"/>
      <c r="IR7" s="1318"/>
      <c r="IS7" s="1318"/>
      <c r="IT7" s="1318"/>
      <c r="IU7" s="1318"/>
      <c r="IV7" s="1318"/>
    </row>
    <row r="8" spans="1:256" s="63" customFormat="1" ht="15" customHeight="1">
      <c r="A8" s="1317"/>
      <c r="B8" s="1317"/>
      <c r="C8" s="1317"/>
      <c r="D8" s="1317"/>
      <c r="E8" s="1317"/>
      <c r="F8" s="1317"/>
      <c r="G8" s="1317"/>
      <c r="H8" s="1317"/>
      <c r="I8" s="1317"/>
      <c r="J8" s="1317"/>
      <c r="K8" s="1317"/>
      <c r="L8" s="1317"/>
      <c r="M8" s="1317"/>
      <c r="N8" s="1317"/>
      <c r="O8" s="1317"/>
      <c r="P8" s="1317"/>
      <c r="Q8" s="1317"/>
      <c r="R8" s="1317"/>
      <c r="S8" s="1317"/>
      <c r="T8" s="1317"/>
      <c r="U8" s="1317"/>
      <c r="V8" s="1317"/>
      <c r="W8" s="1319"/>
      <c r="X8" s="1319"/>
      <c r="Y8" s="1319"/>
      <c r="Z8" s="1319"/>
      <c r="AA8" s="1319"/>
      <c r="AB8" s="1319"/>
      <c r="AC8" s="1319"/>
      <c r="AD8" s="1319"/>
      <c r="AE8" s="1319"/>
      <c r="AF8" s="1319"/>
      <c r="AG8" s="1319"/>
      <c r="AH8" s="1318"/>
      <c r="AI8" s="1318"/>
      <c r="AJ8" s="1318"/>
      <c r="AK8" s="1318"/>
      <c r="AL8" s="1318"/>
      <c r="AM8" s="1318"/>
      <c r="AN8" s="1318"/>
      <c r="AO8" s="1318"/>
      <c r="AP8" s="1318"/>
      <c r="AQ8" s="1318"/>
      <c r="AR8" s="1318"/>
      <c r="AS8" s="1318"/>
      <c r="AT8" s="1318"/>
      <c r="AU8" s="1318"/>
      <c r="AV8" s="1318"/>
      <c r="AW8" s="1318"/>
      <c r="AX8" s="1318"/>
      <c r="AY8" s="1318"/>
      <c r="AZ8" s="1318"/>
      <c r="BA8" s="1318"/>
      <c r="BB8" s="1318"/>
      <c r="BC8" s="1318"/>
      <c r="BD8" s="1318"/>
      <c r="BE8" s="1318"/>
      <c r="BF8" s="1318"/>
      <c r="BG8" s="1318"/>
      <c r="BH8" s="1318"/>
      <c r="BI8" s="1318"/>
      <c r="BJ8" s="1318"/>
      <c r="BK8" s="1318"/>
      <c r="BL8" s="1318"/>
      <c r="BM8" s="1318"/>
      <c r="BN8" s="1318"/>
      <c r="BO8" s="1318"/>
      <c r="BP8" s="1318"/>
      <c r="BQ8" s="1318"/>
      <c r="BR8" s="1318"/>
      <c r="BS8" s="1318"/>
      <c r="BT8" s="1318"/>
      <c r="BU8" s="1318"/>
      <c r="BV8" s="1318"/>
      <c r="BW8" s="1318"/>
      <c r="BX8" s="1318"/>
      <c r="BY8" s="1318"/>
      <c r="BZ8" s="1318"/>
      <c r="CA8" s="1318"/>
      <c r="CB8" s="1318"/>
      <c r="CC8" s="1318"/>
      <c r="CD8" s="1318"/>
      <c r="CE8" s="1318"/>
      <c r="CF8" s="1318"/>
      <c r="CG8" s="1318"/>
      <c r="CH8" s="1318"/>
      <c r="CI8" s="1318"/>
      <c r="CJ8" s="1318"/>
      <c r="CK8" s="1318"/>
      <c r="CL8" s="1318"/>
      <c r="CM8" s="1318"/>
      <c r="CN8" s="1318"/>
      <c r="CO8" s="1318"/>
      <c r="CP8" s="1318"/>
      <c r="CQ8" s="1318"/>
      <c r="CR8" s="1318"/>
      <c r="CS8" s="1318"/>
      <c r="CT8" s="1318"/>
      <c r="CU8" s="1318"/>
      <c r="CV8" s="1318"/>
      <c r="CW8" s="1318"/>
      <c r="CX8" s="1318"/>
      <c r="CY8" s="1318"/>
      <c r="CZ8" s="1318"/>
      <c r="DA8" s="1318"/>
      <c r="DB8" s="1318"/>
      <c r="DC8" s="1318"/>
      <c r="DD8" s="1318"/>
      <c r="DE8" s="1318"/>
      <c r="DF8" s="1318"/>
      <c r="DG8" s="1318"/>
      <c r="DH8" s="1318"/>
      <c r="DI8" s="1318"/>
      <c r="DJ8" s="1318"/>
      <c r="DK8" s="1318"/>
      <c r="DL8" s="1318"/>
      <c r="DM8" s="1318"/>
      <c r="DN8" s="1318"/>
      <c r="DO8" s="1318"/>
      <c r="DP8" s="1318"/>
      <c r="DQ8" s="1318"/>
      <c r="DR8" s="1318"/>
      <c r="DS8" s="1318"/>
      <c r="DT8" s="1318"/>
      <c r="DU8" s="1318"/>
      <c r="DV8" s="1318"/>
      <c r="DW8" s="1318"/>
      <c r="DX8" s="1318"/>
      <c r="DY8" s="1318"/>
      <c r="DZ8" s="1318"/>
      <c r="EA8" s="1318"/>
      <c r="EB8" s="1318"/>
      <c r="EC8" s="1318"/>
      <c r="ED8" s="1318"/>
      <c r="EE8" s="1318"/>
      <c r="EF8" s="1318"/>
      <c r="EG8" s="1318"/>
      <c r="EH8" s="1318"/>
      <c r="EI8" s="1318"/>
      <c r="EJ8" s="1318"/>
      <c r="EK8" s="1318"/>
      <c r="EL8" s="1318"/>
      <c r="EM8" s="1318"/>
      <c r="EN8" s="1318"/>
      <c r="EO8" s="1318"/>
      <c r="EP8" s="1318"/>
      <c r="EQ8" s="1318"/>
      <c r="ER8" s="1318"/>
      <c r="ES8" s="1318"/>
      <c r="ET8" s="1318"/>
      <c r="EU8" s="1318"/>
      <c r="EV8" s="1318"/>
      <c r="EW8" s="1318"/>
      <c r="EX8" s="1318"/>
      <c r="EY8" s="1318"/>
      <c r="EZ8" s="1318"/>
      <c r="FA8" s="1318"/>
      <c r="FB8" s="1318"/>
      <c r="FC8" s="1318"/>
      <c r="FD8" s="1318"/>
      <c r="FE8" s="1318"/>
      <c r="FF8" s="1318"/>
      <c r="FG8" s="1318"/>
      <c r="FH8" s="1318"/>
      <c r="FI8" s="1318"/>
      <c r="FJ8" s="1318"/>
      <c r="FK8" s="1318"/>
      <c r="FL8" s="1318"/>
      <c r="FM8" s="1318"/>
      <c r="FN8" s="1318"/>
      <c r="FO8" s="1318"/>
      <c r="FP8" s="1318"/>
      <c r="FQ8" s="1318"/>
      <c r="FR8" s="1318"/>
      <c r="FS8" s="1318"/>
      <c r="FT8" s="1318"/>
      <c r="FU8" s="1318"/>
      <c r="FV8" s="1318"/>
      <c r="FW8" s="1318"/>
      <c r="FX8" s="1318"/>
      <c r="FY8" s="1318"/>
      <c r="FZ8" s="1318"/>
      <c r="GA8" s="1318"/>
      <c r="GB8" s="1318"/>
      <c r="GC8" s="1318"/>
      <c r="GD8" s="1318"/>
      <c r="GE8" s="1318"/>
      <c r="GF8" s="1318"/>
      <c r="GG8" s="1318"/>
      <c r="GH8" s="1318"/>
      <c r="GI8" s="1318"/>
      <c r="GJ8" s="1318"/>
      <c r="GK8" s="1318"/>
      <c r="GL8" s="1318"/>
      <c r="GM8" s="1318"/>
      <c r="GN8" s="1318"/>
      <c r="GO8" s="1318"/>
      <c r="GP8" s="1318"/>
      <c r="GQ8" s="1318"/>
      <c r="GR8" s="1318"/>
      <c r="GS8" s="1318"/>
      <c r="GT8" s="1318"/>
      <c r="GU8" s="1318"/>
      <c r="GV8" s="1318"/>
      <c r="GW8" s="1318"/>
      <c r="GX8" s="1318"/>
      <c r="GY8" s="1318"/>
      <c r="GZ8" s="1318"/>
      <c r="HA8" s="1318"/>
      <c r="HB8" s="1318"/>
      <c r="HC8" s="1318"/>
      <c r="HD8" s="1318"/>
      <c r="HE8" s="1318"/>
      <c r="HF8" s="1318"/>
      <c r="HG8" s="1318"/>
      <c r="HH8" s="1318"/>
      <c r="HI8" s="1318"/>
      <c r="HJ8" s="1318"/>
      <c r="HK8" s="1318"/>
      <c r="HL8" s="1318"/>
      <c r="HM8" s="1318"/>
      <c r="HN8" s="1318"/>
      <c r="HO8" s="1318"/>
      <c r="HP8" s="1318"/>
      <c r="HQ8" s="1318"/>
      <c r="HR8" s="1318"/>
      <c r="HS8" s="1318"/>
      <c r="HT8" s="1318"/>
      <c r="HU8" s="1318"/>
      <c r="HV8" s="1318"/>
      <c r="HW8" s="1318"/>
      <c r="HX8" s="1318"/>
      <c r="HY8" s="1318"/>
      <c r="HZ8" s="1318"/>
      <c r="IA8" s="1318"/>
      <c r="IB8" s="1318"/>
      <c r="IC8" s="1318"/>
      <c r="ID8" s="1318"/>
      <c r="IE8" s="1318"/>
      <c r="IF8" s="1318"/>
      <c r="IG8" s="1318"/>
      <c r="IH8" s="1318"/>
      <c r="II8" s="1318"/>
      <c r="IJ8" s="1318"/>
      <c r="IK8" s="1318"/>
      <c r="IL8" s="1318"/>
      <c r="IM8" s="1318"/>
      <c r="IN8" s="1318"/>
      <c r="IO8" s="1318"/>
      <c r="IP8" s="1318"/>
      <c r="IQ8" s="1318"/>
      <c r="IR8" s="1318"/>
      <c r="IS8" s="1318"/>
      <c r="IT8" s="1318"/>
      <c r="IU8" s="1318"/>
      <c r="IV8" s="1318"/>
    </row>
    <row r="9" spans="1:256" s="63" customFormat="1" ht="15" customHeight="1">
      <c r="A9" s="1317"/>
      <c r="B9" s="1317"/>
      <c r="C9" s="1323" t="s">
        <v>1193</v>
      </c>
      <c r="D9" s="1324"/>
      <c r="E9" s="1324"/>
      <c r="F9" s="1324"/>
      <c r="G9" s="1324"/>
      <c r="H9" s="1324"/>
      <c r="I9" s="1324"/>
      <c r="J9" s="1324"/>
      <c r="K9" s="1324"/>
      <c r="L9" s="1324"/>
      <c r="M9" s="1324"/>
      <c r="N9" s="1324"/>
      <c r="O9" s="1324"/>
      <c r="P9" s="1324"/>
      <c r="Q9" s="1324"/>
      <c r="R9" s="1324"/>
      <c r="S9" s="1324"/>
      <c r="T9" s="1324"/>
      <c r="U9" s="1324"/>
      <c r="V9" s="1324"/>
      <c r="W9" s="1324"/>
      <c r="X9" s="1324"/>
      <c r="Y9" s="1324"/>
      <c r="Z9" s="1324"/>
      <c r="AA9" s="1324"/>
      <c r="AB9" s="1324"/>
      <c r="AC9" s="1324"/>
      <c r="AD9" s="1324"/>
      <c r="AE9" s="1324"/>
      <c r="AF9" s="1324"/>
      <c r="AG9" s="1324"/>
      <c r="AH9" s="1318"/>
      <c r="AI9" s="1318"/>
      <c r="AJ9" s="1318"/>
      <c r="AK9" s="1318"/>
      <c r="AL9" s="1318"/>
      <c r="AM9" s="1318"/>
      <c r="AN9" s="1318"/>
      <c r="AO9" s="1318"/>
      <c r="AP9" s="1318"/>
      <c r="AQ9" s="1318"/>
      <c r="AR9" s="1318"/>
      <c r="AS9" s="1318"/>
      <c r="AT9" s="1318"/>
      <c r="AU9" s="1318"/>
      <c r="AV9" s="1318"/>
      <c r="AW9" s="1318"/>
      <c r="AX9" s="1318"/>
      <c r="AY9" s="1318"/>
      <c r="AZ9" s="1318"/>
      <c r="BA9" s="1318"/>
      <c r="BB9" s="1318"/>
      <c r="BC9" s="1318"/>
      <c r="BD9" s="1318"/>
      <c r="BE9" s="1318"/>
      <c r="BF9" s="1318"/>
      <c r="BG9" s="1318"/>
      <c r="BH9" s="1318"/>
      <c r="BI9" s="1318"/>
      <c r="BJ9" s="1318"/>
      <c r="BK9" s="1318"/>
      <c r="BL9" s="1318"/>
      <c r="BM9" s="1318"/>
      <c r="BN9" s="1318"/>
      <c r="BO9" s="1318"/>
      <c r="BP9" s="1318"/>
      <c r="BQ9" s="1318"/>
      <c r="BR9" s="1318"/>
      <c r="BS9" s="1318"/>
      <c r="BT9" s="1318"/>
      <c r="BU9" s="1318"/>
      <c r="BV9" s="1318"/>
      <c r="BW9" s="1318"/>
      <c r="BX9" s="1318"/>
      <c r="BY9" s="1318"/>
      <c r="BZ9" s="1318"/>
      <c r="CA9" s="1318"/>
      <c r="CB9" s="1318"/>
      <c r="CC9" s="1318"/>
      <c r="CD9" s="1318"/>
      <c r="CE9" s="1318"/>
      <c r="CF9" s="1318"/>
      <c r="CG9" s="1318"/>
      <c r="CH9" s="1318"/>
      <c r="CI9" s="1318"/>
      <c r="CJ9" s="1318"/>
      <c r="CK9" s="1318"/>
      <c r="CL9" s="1318"/>
      <c r="CM9" s="1318"/>
      <c r="CN9" s="1318"/>
      <c r="CO9" s="1318"/>
      <c r="CP9" s="1318"/>
      <c r="CQ9" s="1318"/>
      <c r="CR9" s="1318"/>
      <c r="CS9" s="1318"/>
      <c r="CT9" s="1318"/>
      <c r="CU9" s="1318"/>
      <c r="CV9" s="1318"/>
      <c r="CW9" s="1318"/>
      <c r="CX9" s="1318"/>
      <c r="CY9" s="1318"/>
      <c r="CZ9" s="1318"/>
      <c r="DA9" s="1318"/>
      <c r="DB9" s="1318"/>
      <c r="DC9" s="1318"/>
      <c r="DD9" s="1318"/>
      <c r="DE9" s="1318"/>
      <c r="DF9" s="1318"/>
      <c r="DG9" s="1318"/>
      <c r="DH9" s="1318"/>
      <c r="DI9" s="1318"/>
      <c r="DJ9" s="1318"/>
      <c r="DK9" s="1318"/>
      <c r="DL9" s="1318"/>
      <c r="DM9" s="1318"/>
      <c r="DN9" s="1318"/>
      <c r="DO9" s="1318"/>
      <c r="DP9" s="1318"/>
      <c r="DQ9" s="1318"/>
      <c r="DR9" s="1318"/>
      <c r="DS9" s="1318"/>
      <c r="DT9" s="1318"/>
      <c r="DU9" s="1318"/>
      <c r="DV9" s="1318"/>
      <c r="DW9" s="1318"/>
      <c r="DX9" s="1318"/>
      <c r="DY9" s="1318"/>
      <c r="DZ9" s="1318"/>
      <c r="EA9" s="1318"/>
      <c r="EB9" s="1318"/>
      <c r="EC9" s="1318"/>
      <c r="ED9" s="1318"/>
      <c r="EE9" s="1318"/>
      <c r="EF9" s="1318"/>
      <c r="EG9" s="1318"/>
      <c r="EH9" s="1318"/>
      <c r="EI9" s="1318"/>
      <c r="EJ9" s="1318"/>
      <c r="EK9" s="1318"/>
      <c r="EL9" s="1318"/>
      <c r="EM9" s="1318"/>
      <c r="EN9" s="1318"/>
      <c r="EO9" s="1318"/>
      <c r="EP9" s="1318"/>
      <c r="EQ9" s="1318"/>
      <c r="ER9" s="1318"/>
      <c r="ES9" s="1318"/>
      <c r="ET9" s="1318"/>
      <c r="EU9" s="1318"/>
      <c r="EV9" s="1318"/>
      <c r="EW9" s="1318"/>
      <c r="EX9" s="1318"/>
      <c r="EY9" s="1318"/>
      <c r="EZ9" s="1318"/>
      <c r="FA9" s="1318"/>
      <c r="FB9" s="1318"/>
      <c r="FC9" s="1318"/>
      <c r="FD9" s="1318"/>
      <c r="FE9" s="1318"/>
      <c r="FF9" s="1318"/>
      <c r="FG9" s="1318"/>
      <c r="FH9" s="1318"/>
      <c r="FI9" s="1318"/>
      <c r="FJ9" s="1318"/>
      <c r="FK9" s="1318"/>
      <c r="FL9" s="1318"/>
      <c r="FM9" s="1318"/>
      <c r="FN9" s="1318"/>
      <c r="FO9" s="1318"/>
      <c r="FP9" s="1318"/>
      <c r="FQ9" s="1318"/>
      <c r="FR9" s="1318"/>
      <c r="FS9" s="1318"/>
      <c r="FT9" s="1318"/>
      <c r="FU9" s="1318"/>
      <c r="FV9" s="1318"/>
      <c r="FW9" s="1318"/>
      <c r="FX9" s="1318"/>
      <c r="FY9" s="1318"/>
      <c r="FZ9" s="1318"/>
      <c r="GA9" s="1318"/>
      <c r="GB9" s="1318"/>
      <c r="GC9" s="1318"/>
      <c r="GD9" s="1318"/>
      <c r="GE9" s="1318"/>
      <c r="GF9" s="1318"/>
      <c r="GG9" s="1318"/>
      <c r="GH9" s="1318"/>
      <c r="GI9" s="1318"/>
      <c r="GJ9" s="1318"/>
      <c r="GK9" s="1318"/>
      <c r="GL9" s="1318"/>
      <c r="GM9" s="1318"/>
      <c r="GN9" s="1318"/>
      <c r="GO9" s="1318"/>
      <c r="GP9" s="1318"/>
      <c r="GQ9" s="1318"/>
      <c r="GR9" s="1318"/>
      <c r="GS9" s="1318"/>
      <c r="GT9" s="1318"/>
      <c r="GU9" s="1318"/>
      <c r="GV9" s="1318"/>
      <c r="GW9" s="1318"/>
      <c r="GX9" s="1318"/>
      <c r="GY9" s="1318"/>
      <c r="GZ9" s="1318"/>
      <c r="HA9" s="1318"/>
      <c r="HB9" s="1318"/>
      <c r="HC9" s="1318"/>
      <c r="HD9" s="1318"/>
      <c r="HE9" s="1318"/>
      <c r="HF9" s="1318"/>
      <c r="HG9" s="1318"/>
      <c r="HH9" s="1318"/>
      <c r="HI9" s="1318"/>
      <c r="HJ9" s="1318"/>
      <c r="HK9" s="1318"/>
      <c r="HL9" s="1318"/>
      <c r="HM9" s="1318"/>
      <c r="HN9" s="1318"/>
      <c r="HO9" s="1318"/>
      <c r="HP9" s="1318"/>
      <c r="HQ9" s="1318"/>
      <c r="HR9" s="1318"/>
      <c r="HS9" s="1318"/>
      <c r="HT9" s="1318"/>
      <c r="HU9" s="1318"/>
      <c r="HV9" s="1318"/>
      <c r="HW9" s="1318"/>
      <c r="HX9" s="1318"/>
      <c r="HY9" s="1318"/>
      <c r="HZ9" s="1318"/>
      <c r="IA9" s="1318"/>
      <c r="IB9" s="1318"/>
      <c r="IC9" s="1318"/>
      <c r="ID9" s="1318"/>
      <c r="IE9" s="1318"/>
      <c r="IF9" s="1318"/>
      <c r="IG9" s="1318"/>
      <c r="IH9" s="1318"/>
      <c r="II9" s="1318"/>
      <c r="IJ9" s="1318"/>
      <c r="IK9" s="1318"/>
      <c r="IL9" s="1318"/>
      <c r="IM9" s="1318"/>
      <c r="IN9" s="1318"/>
      <c r="IO9" s="1318"/>
      <c r="IP9" s="1318"/>
      <c r="IQ9" s="1318"/>
      <c r="IR9" s="1318"/>
      <c r="IS9" s="1318"/>
      <c r="IT9" s="1318"/>
      <c r="IU9" s="1318"/>
      <c r="IV9" s="1318"/>
    </row>
    <row r="10" spans="1:256" s="63" customFormat="1" ht="15" customHeight="1">
      <c r="A10" s="1317"/>
      <c r="B10" s="1317"/>
      <c r="C10" s="1323"/>
      <c r="D10" s="1324"/>
      <c r="E10" s="1324"/>
      <c r="F10" s="1324"/>
      <c r="G10" s="1324"/>
      <c r="H10" s="1324"/>
      <c r="I10" s="1324"/>
      <c r="J10" s="1324"/>
      <c r="K10" s="1324"/>
      <c r="L10" s="1324"/>
      <c r="M10" s="1324"/>
      <c r="N10" s="1324"/>
      <c r="O10" s="1324"/>
      <c r="P10" s="1324"/>
      <c r="Q10" s="1324"/>
      <c r="R10" s="1324"/>
      <c r="S10" s="1324"/>
      <c r="T10" s="1324"/>
      <c r="U10" s="1324"/>
      <c r="V10" s="1324"/>
      <c r="W10" s="1324"/>
      <c r="X10" s="1324"/>
      <c r="Y10" s="1324"/>
      <c r="Z10" s="1324"/>
      <c r="AA10" s="1324"/>
      <c r="AB10" s="1324"/>
      <c r="AC10" s="1324"/>
      <c r="AD10" s="1324"/>
      <c r="AE10" s="1324"/>
      <c r="AF10" s="1324"/>
      <c r="AG10" s="1324"/>
      <c r="AH10" s="1318"/>
      <c r="AI10" s="1318"/>
      <c r="AJ10" s="1318"/>
      <c r="AK10" s="1318"/>
      <c r="AL10" s="1318"/>
      <c r="AM10" s="1318"/>
      <c r="AN10" s="1318"/>
      <c r="AO10" s="1318"/>
      <c r="AP10" s="1318"/>
      <c r="AQ10" s="1318"/>
      <c r="AR10" s="1318"/>
      <c r="AS10" s="1318"/>
      <c r="AT10" s="1318"/>
      <c r="AU10" s="1318"/>
      <c r="AV10" s="1318"/>
      <c r="AW10" s="1318"/>
      <c r="AX10" s="1318"/>
      <c r="AY10" s="1318"/>
      <c r="AZ10" s="1318"/>
      <c r="BA10" s="1318"/>
      <c r="BB10" s="1318"/>
      <c r="BC10" s="1318"/>
      <c r="BD10" s="1318"/>
      <c r="BE10" s="1318"/>
      <c r="BF10" s="1318"/>
      <c r="BG10" s="1318"/>
      <c r="BH10" s="1318"/>
      <c r="BI10" s="1318"/>
      <c r="BJ10" s="1318"/>
      <c r="BK10" s="1318"/>
      <c r="BL10" s="1318"/>
      <c r="BM10" s="1318"/>
      <c r="BN10" s="1318"/>
      <c r="BO10" s="1318"/>
      <c r="BP10" s="1318"/>
      <c r="BQ10" s="1318"/>
      <c r="BR10" s="1318"/>
      <c r="BS10" s="1318"/>
      <c r="BT10" s="1318"/>
      <c r="BU10" s="1318"/>
      <c r="BV10" s="1318"/>
      <c r="BW10" s="1318"/>
      <c r="BX10" s="1318"/>
      <c r="BY10" s="1318"/>
      <c r="BZ10" s="1318"/>
      <c r="CA10" s="1318"/>
      <c r="CB10" s="1318"/>
      <c r="CC10" s="1318"/>
      <c r="CD10" s="1318"/>
      <c r="CE10" s="1318"/>
      <c r="CF10" s="1318"/>
      <c r="CG10" s="1318"/>
      <c r="CH10" s="1318"/>
      <c r="CI10" s="1318"/>
      <c r="CJ10" s="1318"/>
      <c r="CK10" s="1318"/>
      <c r="CL10" s="1318"/>
      <c r="CM10" s="1318"/>
      <c r="CN10" s="1318"/>
      <c r="CO10" s="1318"/>
      <c r="CP10" s="1318"/>
      <c r="CQ10" s="1318"/>
      <c r="CR10" s="1318"/>
      <c r="CS10" s="1318"/>
      <c r="CT10" s="1318"/>
      <c r="CU10" s="1318"/>
      <c r="CV10" s="1318"/>
      <c r="CW10" s="1318"/>
      <c r="CX10" s="1318"/>
      <c r="CY10" s="1318"/>
      <c r="CZ10" s="1318"/>
      <c r="DA10" s="1318"/>
      <c r="DB10" s="1318"/>
      <c r="DC10" s="1318"/>
      <c r="DD10" s="1318"/>
      <c r="DE10" s="1318"/>
      <c r="DF10" s="1318"/>
      <c r="DG10" s="1318"/>
      <c r="DH10" s="1318"/>
      <c r="DI10" s="1318"/>
      <c r="DJ10" s="1318"/>
      <c r="DK10" s="1318"/>
      <c r="DL10" s="1318"/>
      <c r="DM10" s="1318"/>
      <c r="DN10" s="1318"/>
      <c r="DO10" s="1318"/>
      <c r="DP10" s="1318"/>
      <c r="DQ10" s="1318"/>
      <c r="DR10" s="1318"/>
      <c r="DS10" s="1318"/>
      <c r="DT10" s="1318"/>
      <c r="DU10" s="1318"/>
      <c r="DV10" s="1318"/>
      <c r="DW10" s="1318"/>
      <c r="DX10" s="1318"/>
      <c r="DY10" s="1318"/>
      <c r="DZ10" s="1318"/>
      <c r="EA10" s="1318"/>
      <c r="EB10" s="1318"/>
      <c r="EC10" s="1318"/>
      <c r="ED10" s="1318"/>
      <c r="EE10" s="1318"/>
      <c r="EF10" s="1318"/>
      <c r="EG10" s="1318"/>
      <c r="EH10" s="1318"/>
      <c r="EI10" s="1318"/>
      <c r="EJ10" s="1318"/>
      <c r="EK10" s="1318"/>
      <c r="EL10" s="1318"/>
      <c r="EM10" s="1318"/>
      <c r="EN10" s="1318"/>
      <c r="EO10" s="1318"/>
      <c r="EP10" s="1318"/>
      <c r="EQ10" s="1318"/>
      <c r="ER10" s="1318"/>
      <c r="ES10" s="1318"/>
      <c r="ET10" s="1318"/>
      <c r="EU10" s="1318"/>
      <c r="EV10" s="1318"/>
      <c r="EW10" s="1318"/>
      <c r="EX10" s="1318"/>
      <c r="EY10" s="1318"/>
      <c r="EZ10" s="1318"/>
      <c r="FA10" s="1318"/>
      <c r="FB10" s="1318"/>
      <c r="FC10" s="1318"/>
      <c r="FD10" s="1318"/>
      <c r="FE10" s="1318"/>
      <c r="FF10" s="1318"/>
      <c r="FG10" s="1318"/>
      <c r="FH10" s="1318"/>
      <c r="FI10" s="1318"/>
      <c r="FJ10" s="1318"/>
      <c r="FK10" s="1318"/>
      <c r="FL10" s="1318"/>
      <c r="FM10" s="1318"/>
      <c r="FN10" s="1318"/>
      <c r="FO10" s="1318"/>
      <c r="FP10" s="1318"/>
      <c r="FQ10" s="1318"/>
      <c r="FR10" s="1318"/>
      <c r="FS10" s="1318"/>
      <c r="FT10" s="1318"/>
      <c r="FU10" s="1318"/>
      <c r="FV10" s="1318"/>
      <c r="FW10" s="1318"/>
      <c r="FX10" s="1318"/>
      <c r="FY10" s="1318"/>
      <c r="FZ10" s="1318"/>
      <c r="GA10" s="1318"/>
      <c r="GB10" s="1318"/>
      <c r="GC10" s="1318"/>
      <c r="GD10" s="1318"/>
      <c r="GE10" s="1318"/>
      <c r="GF10" s="1318"/>
      <c r="GG10" s="1318"/>
      <c r="GH10" s="1318"/>
      <c r="GI10" s="1318"/>
      <c r="GJ10" s="1318"/>
      <c r="GK10" s="1318"/>
      <c r="GL10" s="1318"/>
      <c r="GM10" s="1318"/>
      <c r="GN10" s="1318"/>
      <c r="GO10" s="1318"/>
      <c r="GP10" s="1318"/>
      <c r="GQ10" s="1318"/>
      <c r="GR10" s="1318"/>
      <c r="GS10" s="1318"/>
      <c r="GT10" s="1318"/>
      <c r="GU10" s="1318"/>
      <c r="GV10" s="1318"/>
      <c r="GW10" s="1318"/>
      <c r="GX10" s="1318"/>
      <c r="GY10" s="1318"/>
      <c r="GZ10" s="1318"/>
      <c r="HA10" s="1318"/>
      <c r="HB10" s="1318"/>
      <c r="HC10" s="1318"/>
      <c r="HD10" s="1318"/>
      <c r="HE10" s="1318"/>
      <c r="HF10" s="1318"/>
      <c r="HG10" s="1318"/>
      <c r="HH10" s="1318"/>
      <c r="HI10" s="1318"/>
      <c r="HJ10" s="1318"/>
      <c r="HK10" s="1318"/>
      <c r="HL10" s="1318"/>
      <c r="HM10" s="1318"/>
      <c r="HN10" s="1318"/>
      <c r="HO10" s="1318"/>
      <c r="HP10" s="1318"/>
      <c r="HQ10" s="1318"/>
      <c r="HR10" s="1318"/>
      <c r="HS10" s="1318"/>
      <c r="HT10" s="1318"/>
      <c r="HU10" s="1318"/>
      <c r="HV10" s="1318"/>
      <c r="HW10" s="1318"/>
      <c r="HX10" s="1318"/>
      <c r="HY10" s="1318"/>
      <c r="HZ10" s="1318"/>
      <c r="IA10" s="1318"/>
      <c r="IB10" s="1318"/>
      <c r="IC10" s="1318"/>
      <c r="ID10" s="1318"/>
      <c r="IE10" s="1318"/>
      <c r="IF10" s="1318"/>
      <c r="IG10" s="1318"/>
      <c r="IH10" s="1318"/>
      <c r="II10" s="1318"/>
      <c r="IJ10" s="1318"/>
      <c r="IK10" s="1318"/>
      <c r="IL10" s="1318"/>
      <c r="IM10" s="1318"/>
      <c r="IN10" s="1318"/>
      <c r="IO10" s="1318"/>
      <c r="IP10" s="1318"/>
      <c r="IQ10" s="1318"/>
      <c r="IR10" s="1318"/>
      <c r="IS10" s="1318"/>
      <c r="IT10" s="1318"/>
      <c r="IU10" s="1318"/>
      <c r="IV10" s="1318"/>
    </row>
    <row r="11" spans="1:256" s="63" customFormat="1" ht="15" customHeight="1">
      <c r="A11" s="1317"/>
      <c r="B11" s="1317"/>
      <c r="C11" s="1325" t="s">
        <v>1194</v>
      </c>
      <c r="D11" s="1325"/>
      <c r="E11" s="1325"/>
      <c r="F11" s="1325"/>
      <c r="G11" s="1326"/>
      <c r="H11" s="1326"/>
      <c r="I11" s="1326"/>
      <c r="J11" s="1326"/>
      <c r="K11" s="1326"/>
      <c r="L11" s="1326"/>
      <c r="M11" s="1326"/>
      <c r="N11" s="1326"/>
      <c r="O11" s="1326"/>
      <c r="P11" s="1326"/>
      <c r="Q11" s="1326"/>
      <c r="R11" s="1326"/>
      <c r="S11" s="1326"/>
      <c r="T11" s="1326"/>
      <c r="U11" s="1326"/>
      <c r="V11" s="1326"/>
      <c r="W11" s="1326"/>
      <c r="X11" s="1326"/>
      <c r="Y11" s="1326"/>
      <c r="Z11" s="1326"/>
      <c r="AA11" s="1326"/>
      <c r="AB11" s="1326"/>
      <c r="AC11" s="1326"/>
      <c r="AD11" s="1326"/>
      <c r="AE11" s="1326"/>
      <c r="AF11" s="1326"/>
      <c r="AG11" s="1326"/>
      <c r="AH11" s="1318"/>
      <c r="AI11" s="1318"/>
      <c r="AJ11" s="1318"/>
      <c r="AK11" s="1318"/>
      <c r="AL11" s="1318"/>
      <c r="AM11" s="1318"/>
      <c r="AN11" s="1318"/>
      <c r="AO11" s="1318"/>
      <c r="AP11" s="1318"/>
      <c r="AQ11" s="1318"/>
      <c r="AR11" s="1318"/>
      <c r="AS11" s="1318"/>
      <c r="AT11" s="1318"/>
      <c r="AU11" s="1318"/>
      <c r="AV11" s="1318"/>
      <c r="AW11" s="1318"/>
      <c r="AX11" s="1318"/>
      <c r="AY11" s="1318"/>
      <c r="AZ11" s="1318"/>
      <c r="BA11" s="1318"/>
      <c r="BB11" s="1318"/>
      <c r="BC11" s="1318"/>
      <c r="BD11" s="1318"/>
      <c r="BE11" s="1318"/>
      <c r="BF11" s="1318"/>
      <c r="BG11" s="1318"/>
      <c r="BH11" s="1318"/>
      <c r="BI11" s="1318"/>
      <c r="BJ11" s="1318"/>
      <c r="BK11" s="1318"/>
      <c r="BL11" s="1318"/>
      <c r="BM11" s="1318"/>
      <c r="BN11" s="1318"/>
      <c r="BO11" s="1318"/>
      <c r="BP11" s="1318"/>
      <c r="BQ11" s="1318"/>
      <c r="BR11" s="1318"/>
      <c r="BS11" s="1318"/>
      <c r="BT11" s="1318"/>
      <c r="BU11" s="1318"/>
      <c r="BV11" s="1318"/>
      <c r="BW11" s="1318"/>
      <c r="BX11" s="1318"/>
      <c r="BY11" s="1318"/>
      <c r="BZ11" s="1318"/>
      <c r="CA11" s="1318"/>
      <c r="CB11" s="1318"/>
      <c r="CC11" s="1318"/>
      <c r="CD11" s="1318"/>
      <c r="CE11" s="1318"/>
      <c r="CF11" s="1318"/>
      <c r="CG11" s="1318"/>
      <c r="CH11" s="1318"/>
      <c r="CI11" s="1318"/>
      <c r="CJ11" s="1318"/>
      <c r="CK11" s="1318"/>
      <c r="CL11" s="1318"/>
      <c r="CM11" s="1318"/>
      <c r="CN11" s="1318"/>
      <c r="CO11" s="1318"/>
      <c r="CP11" s="1318"/>
      <c r="CQ11" s="1318"/>
      <c r="CR11" s="1318"/>
      <c r="CS11" s="1318"/>
      <c r="CT11" s="1318"/>
      <c r="CU11" s="1318"/>
      <c r="CV11" s="1318"/>
      <c r="CW11" s="1318"/>
      <c r="CX11" s="1318"/>
      <c r="CY11" s="1318"/>
      <c r="CZ11" s="1318"/>
      <c r="DA11" s="1318"/>
      <c r="DB11" s="1318"/>
      <c r="DC11" s="1318"/>
      <c r="DD11" s="1318"/>
      <c r="DE11" s="1318"/>
      <c r="DF11" s="1318"/>
      <c r="DG11" s="1318"/>
      <c r="DH11" s="1318"/>
      <c r="DI11" s="1318"/>
      <c r="DJ11" s="1318"/>
      <c r="DK11" s="1318"/>
      <c r="DL11" s="1318"/>
      <c r="DM11" s="1318"/>
      <c r="DN11" s="1318"/>
      <c r="DO11" s="1318"/>
      <c r="DP11" s="1318"/>
      <c r="DQ11" s="1318"/>
      <c r="DR11" s="1318"/>
      <c r="DS11" s="1318"/>
      <c r="DT11" s="1318"/>
      <c r="DU11" s="1318"/>
      <c r="DV11" s="1318"/>
      <c r="DW11" s="1318"/>
      <c r="DX11" s="1318"/>
      <c r="DY11" s="1318"/>
      <c r="DZ11" s="1318"/>
      <c r="EA11" s="1318"/>
      <c r="EB11" s="1318"/>
      <c r="EC11" s="1318"/>
      <c r="ED11" s="1318"/>
      <c r="EE11" s="1318"/>
      <c r="EF11" s="1318"/>
      <c r="EG11" s="1318"/>
      <c r="EH11" s="1318"/>
      <c r="EI11" s="1318"/>
      <c r="EJ11" s="1318"/>
      <c r="EK11" s="1318"/>
      <c r="EL11" s="1318"/>
      <c r="EM11" s="1318"/>
      <c r="EN11" s="1318"/>
      <c r="EO11" s="1318"/>
      <c r="EP11" s="1318"/>
      <c r="EQ11" s="1318"/>
      <c r="ER11" s="1318"/>
      <c r="ES11" s="1318"/>
      <c r="ET11" s="1318"/>
      <c r="EU11" s="1318"/>
      <c r="EV11" s="1318"/>
      <c r="EW11" s="1318"/>
      <c r="EX11" s="1318"/>
      <c r="EY11" s="1318"/>
      <c r="EZ11" s="1318"/>
      <c r="FA11" s="1318"/>
      <c r="FB11" s="1318"/>
      <c r="FC11" s="1318"/>
      <c r="FD11" s="1318"/>
      <c r="FE11" s="1318"/>
      <c r="FF11" s="1318"/>
      <c r="FG11" s="1318"/>
      <c r="FH11" s="1318"/>
      <c r="FI11" s="1318"/>
      <c r="FJ11" s="1318"/>
      <c r="FK11" s="1318"/>
      <c r="FL11" s="1318"/>
      <c r="FM11" s="1318"/>
      <c r="FN11" s="1318"/>
      <c r="FO11" s="1318"/>
      <c r="FP11" s="1318"/>
      <c r="FQ11" s="1318"/>
      <c r="FR11" s="1318"/>
      <c r="FS11" s="1318"/>
      <c r="FT11" s="1318"/>
      <c r="FU11" s="1318"/>
      <c r="FV11" s="1318"/>
      <c r="FW11" s="1318"/>
      <c r="FX11" s="1318"/>
      <c r="FY11" s="1318"/>
      <c r="FZ11" s="1318"/>
      <c r="GA11" s="1318"/>
      <c r="GB11" s="1318"/>
      <c r="GC11" s="1318"/>
      <c r="GD11" s="1318"/>
      <c r="GE11" s="1318"/>
      <c r="GF11" s="1318"/>
      <c r="GG11" s="1318"/>
      <c r="GH11" s="1318"/>
      <c r="GI11" s="1318"/>
      <c r="GJ11" s="1318"/>
      <c r="GK11" s="1318"/>
      <c r="GL11" s="1318"/>
      <c r="GM11" s="1318"/>
      <c r="GN11" s="1318"/>
      <c r="GO11" s="1318"/>
      <c r="GP11" s="1318"/>
      <c r="GQ11" s="1318"/>
      <c r="GR11" s="1318"/>
      <c r="GS11" s="1318"/>
      <c r="GT11" s="1318"/>
      <c r="GU11" s="1318"/>
      <c r="GV11" s="1318"/>
      <c r="GW11" s="1318"/>
      <c r="GX11" s="1318"/>
      <c r="GY11" s="1318"/>
      <c r="GZ11" s="1318"/>
      <c r="HA11" s="1318"/>
      <c r="HB11" s="1318"/>
      <c r="HC11" s="1318"/>
      <c r="HD11" s="1318"/>
      <c r="HE11" s="1318"/>
      <c r="HF11" s="1318"/>
      <c r="HG11" s="1318"/>
      <c r="HH11" s="1318"/>
      <c r="HI11" s="1318"/>
      <c r="HJ11" s="1318"/>
      <c r="HK11" s="1318"/>
      <c r="HL11" s="1318"/>
      <c r="HM11" s="1318"/>
      <c r="HN11" s="1318"/>
      <c r="HO11" s="1318"/>
      <c r="HP11" s="1318"/>
      <c r="HQ11" s="1318"/>
      <c r="HR11" s="1318"/>
      <c r="HS11" s="1318"/>
      <c r="HT11" s="1318"/>
      <c r="HU11" s="1318"/>
      <c r="HV11" s="1318"/>
      <c r="HW11" s="1318"/>
      <c r="HX11" s="1318"/>
      <c r="HY11" s="1318"/>
      <c r="HZ11" s="1318"/>
      <c r="IA11" s="1318"/>
      <c r="IB11" s="1318"/>
      <c r="IC11" s="1318"/>
      <c r="ID11" s="1318"/>
      <c r="IE11" s="1318"/>
      <c r="IF11" s="1318"/>
      <c r="IG11" s="1318"/>
      <c r="IH11" s="1318"/>
      <c r="II11" s="1318"/>
      <c r="IJ11" s="1318"/>
      <c r="IK11" s="1318"/>
      <c r="IL11" s="1318"/>
      <c r="IM11" s="1318"/>
      <c r="IN11" s="1318"/>
      <c r="IO11" s="1318"/>
      <c r="IP11" s="1318"/>
      <c r="IQ11" s="1318"/>
      <c r="IR11" s="1318"/>
      <c r="IS11" s="1318"/>
      <c r="IT11" s="1318"/>
      <c r="IU11" s="1318"/>
      <c r="IV11" s="1318"/>
    </row>
    <row r="12" spans="1:256" s="63" customFormat="1" ht="15" customHeight="1">
      <c r="A12" s="1317"/>
      <c r="B12" s="1317"/>
      <c r="C12" s="1317" t="s">
        <v>1195</v>
      </c>
      <c r="D12" s="1317"/>
      <c r="E12" s="1317"/>
      <c r="F12" s="1317"/>
      <c r="G12" s="1317"/>
      <c r="H12" s="1317"/>
      <c r="I12" s="1317"/>
      <c r="J12" s="1317"/>
      <c r="K12" s="1317"/>
      <c r="L12" s="1317"/>
      <c r="M12" s="1317"/>
      <c r="N12" s="1317"/>
      <c r="O12" s="1317"/>
      <c r="P12" s="1317"/>
      <c r="Q12" s="1317"/>
      <c r="R12" s="1317"/>
      <c r="S12" s="1317"/>
      <c r="T12" s="1317"/>
      <c r="U12" s="1317"/>
      <c r="V12" s="1317"/>
      <c r="W12" s="1317"/>
      <c r="X12" s="1317"/>
      <c r="Y12" s="1317"/>
      <c r="Z12" s="1317"/>
      <c r="AA12" s="1317"/>
      <c r="AB12" s="1317"/>
      <c r="AC12" s="1317"/>
      <c r="AD12" s="1317"/>
      <c r="AE12" s="1317"/>
      <c r="AF12" s="1317"/>
      <c r="AG12" s="1317"/>
      <c r="AH12" s="1318"/>
      <c r="AI12" s="1318"/>
      <c r="AJ12" s="1318"/>
      <c r="AK12" s="1318"/>
      <c r="AL12" s="1318"/>
      <c r="AM12" s="1318"/>
      <c r="AN12" s="1318"/>
      <c r="AO12" s="1318"/>
      <c r="AP12" s="1318"/>
      <c r="AQ12" s="1318"/>
      <c r="AR12" s="1318"/>
      <c r="AS12" s="1318"/>
      <c r="AT12" s="1318"/>
      <c r="AU12" s="1318"/>
      <c r="AV12" s="1318"/>
      <c r="AW12" s="1318"/>
      <c r="AX12" s="1318"/>
      <c r="AY12" s="1318"/>
      <c r="AZ12" s="1318"/>
      <c r="BA12" s="1318"/>
      <c r="BB12" s="1318"/>
      <c r="BC12" s="1318"/>
      <c r="BD12" s="1318"/>
      <c r="BE12" s="1318"/>
      <c r="BF12" s="1318"/>
      <c r="BG12" s="1318"/>
      <c r="BH12" s="1318"/>
      <c r="BI12" s="1318"/>
      <c r="BJ12" s="1318"/>
      <c r="BK12" s="1318"/>
      <c r="BL12" s="1318"/>
      <c r="BM12" s="1318"/>
      <c r="BN12" s="1318"/>
      <c r="BO12" s="1318"/>
      <c r="BP12" s="1318"/>
      <c r="BQ12" s="1318"/>
      <c r="BR12" s="1318"/>
      <c r="BS12" s="1318"/>
      <c r="BT12" s="1318"/>
      <c r="BU12" s="1318"/>
      <c r="BV12" s="1318"/>
      <c r="BW12" s="1318"/>
      <c r="BX12" s="1318"/>
      <c r="BY12" s="1318"/>
      <c r="BZ12" s="1318"/>
      <c r="CA12" s="1318"/>
      <c r="CB12" s="1318"/>
      <c r="CC12" s="1318"/>
      <c r="CD12" s="1318"/>
      <c r="CE12" s="1318"/>
      <c r="CF12" s="1318"/>
      <c r="CG12" s="1318"/>
      <c r="CH12" s="1318"/>
      <c r="CI12" s="1318"/>
      <c r="CJ12" s="1318"/>
      <c r="CK12" s="1318"/>
      <c r="CL12" s="1318"/>
      <c r="CM12" s="1318"/>
      <c r="CN12" s="1318"/>
      <c r="CO12" s="1318"/>
      <c r="CP12" s="1318"/>
      <c r="CQ12" s="1318"/>
      <c r="CR12" s="1318"/>
      <c r="CS12" s="1318"/>
      <c r="CT12" s="1318"/>
      <c r="CU12" s="1318"/>
      <c r="CV12" s="1318"/>
      <c r="CW12" s="1318"/>
      <c r="CX12" s="1318"/>
      <c r="CY12" s="1318"/>
      <c r="CZ12" s="1318"/>
      <c r="DA12" s="1318"/>
      <c r="DB12" s="1318"/>
      <c r="DC12" s="1318"/>
      <c r="DD12" s="1318"/>
      <c r="DE12" s="1318"/>
      <c r="DF12" s="1318"/>
      <c r="DG12" s="1318"/>
      <c r="DH12" s="1318"/>
      <c r="DI12" s="1318"/>
      <c r="DJ12" s="1318"/>
      <c r="DK12" s="1318"/>
      <c r="DL12" s="1318"/>
      <c r="DM12" s="1318"/>
      <c r="DN12" s="1318"/>
      <c r="DO12" s="1318"/>
      <c r="DP12" s="1318"/>
      <c r="DQ12" s="1318"/>
      <c r="DR12" s="1318"/>
      <c r="DS12" s="1318"/>
      <c r="DT12" s="1318"/>
      <c r="DU12" s="1318"/>
      <c r="DV12" s="1318"/>
      <c r="DW12" s="1318"/>
      <c r="DX12" s="1318"/>
      <c r="DY12" s="1318"/>
      <c r="DZ12" s="1318"/>
      <c r="EA12" s="1318"/>
      <c r="EB12" s="1318"/>
      <c r="EC12" s="1318"/>
      <c r="ED12" s="1318"/>
      <c r="EE12" s="1318"/>
      <c r="EF12" s="1318"/>
      <c r="EG12" s="1318"/>
      <c r="EH12" s="1318"/>
      <c r="EI12" s="1318"/>
      <c r="EJ12" s="1318"/>
      <c r="EK12" s="1318"/>
      <c r="EL12" s="1318"/>
      <c r="EM12" s="1318"/>
      <c r="EN12" s="1318"/>
      <c r="EO12" s="1318"/>
      <c r="EP12" s="1318"/>
      <c r="EQ12" s="1318"/>
      <c r="ER12" s="1318"/>
      <c r="ES12" s="1318"/>
      <c r="ET12" s="1318"/>
      <c r="EU12" s="1318"/>
      <c r="EV12" s="1318"/>
      <c r="EW12" s="1318"/>
      <c r="EX12" s="1318"/>
      <c r="EY12" s="1318"/>
      <c r="EZ12" s="1318"/>
      <c r="FA12" s="1318"/>
      <c r="FB12" s="1318"/>
      <c r="FC12" s="1318"/>
      <c r="FD12" s="1318"/>
      <c r="FE12" s="1318"/>
      <c r="FF12" s="1318"/>
      <c r="FG12" s="1318"/>
      <c r="FH12" s="1318"/>
      <c r="FI12" s="1318"/>
      <c r="FJ12" s="1318"/>
      <c r="FK12" s="1318"/>
      <c r="FL12" s="1318"/>
      <c r="FM12" s="1318"/>
      <c r="FN12" s="1318"/>
      <c r="FO12" s="1318"/>
      <c r="FP12" s="1318"/>
      <c r="FQ12" s="1318"/>
      <c r="FR12" s="1318"/>
      <c r="FS12" s="1318"/>
      <c r="FT12" s="1318"/>
      <c r="FU12" s="1318"/>
      <c r="FV12" s="1318"/>
      <c r="FW12" s="1318"/>
      <c r="FX12" s="1318"/>
      <c r="FY12" s="1318"/>
      <c r="FZ12" s="1318"/>
      <c r="GA12" s="1318"/>
      <c r="GB12" s="1318"/>
      <c r="GC12" s="1318"/>
      <c r="GD12" s="1318"/>
      <c r="GE12" s="1318"/>
      <c r="GF12" s="1318"/>
      <c r="GG12" s="1318"/>
      <c r="GH12" s="1318"/>
      <c r="GI12" s="1318"/>
      <c r="GJ12" s="1318"/>
      <c r="GK12" s="1318"/>
      <c r="GL12" s="1318"/>
      <c r="GM12" s="1318"/>
      <c r="GN12" s="1318"/>
      <c r="GO12" s="1318"/>
      <c r="GP12" s="1318"/>
      <c r="GQ12" s="1318"/>
      <c r="GR12" s="1318"/>
      <c r="GS12" s="1318"/>
      <c r="GT12" s="1318"/>
      <c r="GU12" s="1318"/>
      <c r="GV12" s="1318"/>
      <c r="GW12" s="1318"/>
      <c r="GX12" s="1318"/>
      <c r="GY12" s="1318"/>
      <c r="GZ12" s="1318"/>
      <c r="HA12" s="1318"/>
      <c r="HB12" s="1318"/>
      <c r="HC12" s="1318"/>
      <c r="HD12" s="1318"/>
      <c r="HE12" s="1318"/>
      <c r="HF12" s="1318"/>
      <c r="HG12" s="1318"/>
      <c r="HH12" s="1318"/>
      <c r="HI12" s="1318"/>
      <c r="HJ12" s="1318"/>
      <c r="HK12" s="1318"/>
      <c r="HL12" s="1318"/>
      <c r="HM12" s="1318"/>
      <c r="HN12" s="1318"/>
      <c r="HO12" s="1318"/>
      <c r="HP12" s="1318"/>
      <c r="HQ12" s="1318"/>
      <c r="HR12" s="1318"/>
      <c r="HS12" s="1318"/>
      <c r="HT12" s="1318"/>
      <c r="HU12" s="1318"/>
      <c r="HV12" s="1318"/>
      <c r="HW12" s="1318"/>
      <c r="HX12" s="1318"/>
      <c r="HY12" s="1318"/>
      <c r="HZ12" s="1318"/>
      <c r="IA12" s="1318"/>
      <c r="IB12" s="1318"/>
      <c r="IC12" s="1318"/>
      <c r="ID12" s="1318"/>
      <c r="IE12" s="1318"/>
      <c r="IF12" s="1318"/>
      <c r="IG12" s="1318"/>
      <c r="IH12" s="1318"/>
      <c r="II12" s="1318"/>
      <c r="IJ12" s="1318"/>
      <c r="IK12" s="1318"/>
      <c r="IL12" s="1318"/>
      <c r="IM12" s="1318"/>
      <c r="IN12" s="1318"/>
      <c r="IO12" s="1318"/>
      <c r="IP12" s="1318"/>
      <c r="IQ12" s="1318"/>
      <c r="IR12" s="1318"/>
      <c r="IS12" s="1318"/>
      <c r="IT12" s="1318"/>
      <c r="IU12" s="1318"/>
      <c r="IV12" s="1318"/>
    </row>
    <row r="13" spans="1:256" s="63" customFormat="1" ht="15" customHeight="1">
      <c r="A13" s="1317"/>
      <c r="B13" s="1317"/>
      <c r="C13" s="1317"/>
      <c r="D13" s="1317"/>
      <c r="E13" s="1317" t="s">
        <v>1196</v>
      </c>
      <c r="F13" s="1317"/>
      <c r="G13" s="1317"/>
      <c r="H13" s="1317"/>
      <c r="I13" s="1317"/>
      <c r="J13" s="1317"/>
      <c r="K13" s="1317"/>
      <c r="L13" s="1317"/>
      <c r="M13" s="1317"/>
      <c r="N13" s="1317"/>
      <c r="O13" s="1317"/>
      <c r="P13" s="1317"/>
      <c r="Q13" s="1317"/>
      <c r="R13" s="1317"/>
      <c r="S13" s="1317"/>
      <c r="T13" s="1317"/>
      <c r="U13" s="1317"/>
      <c r="V13" s="1317"/>
      <c r="W13" s="1317"/>
      <c r="X13" s="1317"/>
      <c r="Y13" s="1317"/>
      <c r="Z13" s="1317"/>
      <c r="AA13" s="1317"/>
      <c r="AB13" s="1317"/>
      <c r="AC13" s="1317"/>
      <c r="AD13" s="1317"/>
      <c r="AE13" s="1317"/>
      <c r="AF13" s="1317"/>
      <c r="AG13" s="1317"/>
      <c r="AH13" s="1318"/>
      <c r="AI13" s="1318"/>
      <c r="AJ13" s="1318"/>
      <c r="AK13" s="1318"/>
      <c r="AL13" s="1318"/>
      <c r="AM13" s="1318"/>
      <c r="AN13" s="1318"/>
      <c r="AO13" s="1318"/>
      <c r="AP13" s="1318"/>
      <c r="AQ13" s="1318"/>
      <c r="AR13" s="1318"/>
      <c r="AS13" s="1318"/>
      <c r="AT13" s="1318"/>
      <c r="AU13" s="1318"/>
      <c r="AV13" s="1318"/>
      <c r="AW13" s="1318"/>
      <c r="AX13" s="1318"/>
      <c r="AY13" s="1318"/>
      <c r="AZ13" s="1318"/>
      <c r="BA13" s="1318"/>
      <c r="BB13" s="1318"/>
      <c r="BC13" s="1318"/>
      <c r="BD13" s="1318"/>
      <c r="BE13" s="1318"/>
      <c r="BF13" s="1318"/>
      <c r="BG13" s="1318"/>
      <c r="BH13" s="1318"/>
      <c r="BI13" s="1318"/>
      <c r="BJ13" s="1318"/>
      <c r="BK13" s="1318"/>
      <c r="BL13" s="1318"/>
      <c r="BM13" s="1318"/>
      <c r="BN13" s="1318"/>
      <c r="BO13" s="1318"/>
      <c r="BP13" s="1318"/>
      <c r="BQ13" s="1318"/>
      <c r="BR13" s="1318"/>
      <c r="BS13" s="1318"/>
      <c r="BT13" s="1318"/>
      <c r="BU13" s="1318"/>
      <c r="BV13" s="1318"/>
      <c r="BW13" s="1318"/>
      <c r="BX13" s="1318"/>
      <c r="BY13" s="1318"/>
      <c r="BZ13" s="1318"/>
      <c r="CA13" s="1318"/>
      <c r="CB13" s="1318"/>
      <c r="CC13" s="1318"/>
      <c r="CD13" s="1318"/>
      <c r="CE13" s="1318"/>
      <c r="CF13" s="1318"/>
      <c r="CG13" s="1318"/>
      <c r="CH13" s="1318"/>
      <c r="CI13" s="1318"/>
      <c r="CJ13" s="1318"/>
      <c r="CK13" s="1318"/>
      <c r="CL13" s="1318"/>
      <c r="CM13" s="1318"/>
      <c r="CN13" s="1318"/>
      <c r="CO13" s="1318"/>
      <c r="CP13" s="1318"/>
      <c r="CQ13" s="1318"/>
      <c r="CR13" s="1318"/>
      <c r="CS13" s="1318"/>
      <c r="CT13" s="1318"/>
      <c r="CU13" s="1318"/>
      <c r="CV13" s="1318"/>
      <c r="CW13" s="1318"/>
      <c r="CX13" s="1318"/>
      <c r="CY13" s="1318"/>
      <c r="CZ13" s="1318"/>
      <c r="DA13" s="1318"/>
      <c r="DB13" s="1318"/>
      <c r="DC13" s="1318"/>
      <c r="DD13" s="1318"/>
      <c r="DE13" s="1318"/>
      <c r="DF13" s="1318"/>
      <c r="DG13" s="1318"/>
      <c r="DH13" s="1318"/>
      <c r="DI13" s="1318"/>
      <c r="DJ13" s="1318"/>
      <c r="DK13" s="1318"/>
      <c r="DL13" s="1318"/>
      <c r="DM13" s="1318"/>
      <c r="DN13" s="1318"/>
      <c r="DO13" s="1318"/>
      <c r="DP13" s="1318"/>
      <c r="DQ13" s="1318"/>
      <c r="DR13" s="1318"/>
      <c r="DS13" s="1318"/>
      <c r="DT13" s="1318"/>
      <c r="DU13" s="1318"/>
      <c r="DV13" s="1318"/>
      <c r="DW13" s="1318"/>
      <c r="DX13" s="1318"/>
      <c r="DY13" s="1318"/>
      <c r="DZ13" s="1318"/>
      <c r="EA13" s="1318"/>
      <c r="EB13" s="1318"/>
      <c r="EC13" s="1318"/>
      <c r="ED13" s="1318"/>
      <c r="EE13" s="1318"/>
      <c r="EF13" s="1318"/>
      <c r="EG13" s="1318"/>
      <c r="EH13" s="1318"/>
      <c r="EI13" s="1318"/>
      <c r="EJ13" s="1318"/>
      <c r="EK13" s="1318"/>
      <c r="EL13" s="1318"/>
      <c r="EM13" s="1318"/>
      <c r="EN13" s="1318"/>
      <c r="EO13" s="1318"/>
      <c r="EP13" s="1318"/>
      <c r="EQ13" s="1318"/>
      <c r="ER13" s="1318"/>
      <c r="ES13" s="1318"/>
      <c r="ET13" s="1318"/>
      <c r="EU13" s="1318"/>
      <c r="EV13" s="1318"/>
      <c r="EW13" s="1318"/>
      <c r="EX13" s="1318"/>
      <c r="EY13" s="1318"/>
      <c r="EZ13" s="1318"/>
      <c r="FA13" s="1318"/>
      <c r="FB13" s="1318"/>
      <c r="FC13" s="1318"/>
      <c r="FD13" s="1318"/>
      <c r="FE13" s="1318"/>
      <c r="FF13" s="1318"/>
      <c r="FG13" s="1318"/>
      <c r="FH13" s="1318"/>
      <c r="FI13" s="1318"/>
      <c r="FJ13" s="1318"/>
      <c r="FK13" s="1318"/>
      <c r="FL13" s="1318"/>
      <c r="FM13" s="1318"/>
      <c r="FN13" s="1318"/>
      <c r="FO13" s="1318"/>
      <c r="FP13" s="1318"/>
      <c r="FQ13" s="1318"/>
      <c r="FR13" s="1318"/>
      <c r="FS13" s="1318"/>
      <c r="FT13" s="1318"/>
      <c r="FU13" s="1318"/>
      <c r="FV13" s="1318"/>
      <c r="FW13" s="1318"/>
      <c r="FX13" s="1318"/>
      <c r="FY13" s="1318"/>
      <c r="FZ13" s="1318"/>
      <c r="GA13" s="1318"/>
      <c r="GB13" s="1318"/>
      <c r="GC13" s="1318"/>
      <c r="GD13" s="1318"/>
      <c r="GE13" s="1318"/>
      <c r="GF13" s="1318"/>
      <c r="GG13" s="1318"/>
      <c r="GH13" s="1318"/>
      <c r="GI13" s="1318"/>
      <c r="GJ13" s="1318"/>
      <c r="GK13" s="1318"/>
      <c r="GL13" s="1318"/>
      <c r="GM13" s="1318"/>
      <c r="GN13" s="1318"/>
      <c r="GO13" s="1318"/>
      <c r="GP13" s="1318"/>
      <c r="GQ13" s="1318"/>
      <c r="GR13" s="1318"/>
      <c r="GS13" s="1318"/>
      <c r="GT13" s="1318"/>
      <c r="GU13" s="1318"/>
      <c r="GV13" s="1318"/>
      <c r="GW13" s="1318"/>
      <c r="GX13" s="1318"/>
      <c r="GY13" s="1318"/>
      <c r="GZ13" s="1318"/>
      <c r="HA13" s="1318"/>
      <c r="HB13" s="1318"/>
      <c r="HC13" s="1318"/>
      <c r="HD13" s="1318"/>
      <c r="HE13" s="1318"/>
      <c r="HF13" s="1318"/>
      <c r="HG13" s="1318"/>
      <c r="HH13" s="1318"/>
      <c r="HI13" s="1318"/>
      <c r="HJ13" s="1318"/>
      <c r="HK13" s="1318"/>
      <c r="HL13" s="1318"/>
      <c r="HM13" s="1318"/>
      <c r="HN13" s="1318"/>
      <c r="HO13" s="1318"/>
      <c r="HP13" s="1318"/>
      <c r="HQ13" s="1318"/>
      <c r="HR13" s="1318"/>
      <c r="HS13" s="1318"/>
      <c r="HT13" s="1318"/>
      <c r="HU13" s="1318"/>
      <c r="HV13" s="1318"/>
      <c r="HW13" s="1318"/>
      <c r="HX13" s="1318"/>
      <c r="HY13" s="1318"/>
      <c r="HZ13" s="1318"/>
      <c r="IA13" s="1318"/>
      <c r="IB13" s="1318"/>
      <c r="IC13" s="1318"/>
      <c r="ID13" s="1318"/>
      <c r="IE13" s="1318"/>
      <c r="IF13" s="1318"/>
      <c r="IG13" s="1318"/>
      <c r="IH13" s="1318"/>
      <c r="II13" s="1318"/>
      <c r="IJ13" s="1318"/>
      <c r="IK13" s="1318"/>
      <c r="IL13" s="1318"/>
      <c r="IM13" s="1318"/>
      <c r="IN13" s="1318"/>
      <c r="IO13" s="1318"/>
      <c r="IP13" s="1318"/>
      <c r="IQ13" s="1318"/>
      <c r="IR13" s="1318"/>
      <c r="IS13" s="1318"/>
      <c r="IT13" s="1318"/>
      <c r="IU13" s="1318"/>
      <c r="IV13" s="1318"/>
    </row>
    <row r="14" spans="1:256" s="135" customFormat="1" ht="15" customHeight="1">
      <c r="A14" s="1317"/>
      <c r="B14" s="1317"/>
      <c r="C14" s="1317" t="s">
        <v>1197</v>
      </c>
      <c r="D14" s="1317"/>
      <c r="E14" s="1317"/>
      <c r="F14" s="1317"/>
      <c r="G14" s="1317"/>
      <c r="H14" s="1317"/>
      <c r="I14" s="1317"/>
      <c r="J14" s="1317"/>
      <c r="K14" s="1317"/>
      <c r="L14" s="1317"/>
      <c r="M14" s="1317"/>
      <c r="N14" s="1317"/>
      <c r="O14" s="1317"/>
      <c r="P14" s="1317"/>
      <c r="Q14" s="1317"/>
      <c r="R14" s="1317"/>
      <c r="S14" s="1317"/>
      <c r="T14" s="1317"/>
      <c r="U14" s="1317"/>
      <c r="V14" s="1317"/>
      <c r="W14" s="1317"/>
      <c r="X14" s="1317"/>
      <c r="Y14" s="1317"/>
      <c r="Z14" s="1317"/>
      <c r="AA14" s="1317"/>
      <c r="AB14" s="1317"/>
      <c r="AC14" s="1317"/>
      <c r="AD14" s="1317"/>
      <c r="AE14" s="1317"/>
      <c r="AF14" s="1317"/>
      <c r="AG14" s="1317"/>
      <c r="AH14" s="1318"/>
      <c r="AI14" s="1318"/>
      <c r="AJ14" s="1318"/>
      <c r="AK14" s="1318"/>
      <c r="AL14" s="1318"/>
      <c r="AM14" s="1318"/>
      <c r="AN14" s="1318"/>
      <c r="AO14" s="1318"/>
      <c r="AP14" s="1318"/>
      <c r="AQ14" s="1318"/>
      <c r="AR14" s="1318"/>
      <c r="AS14" s="1318"/>
      <c r="AT14" s="1318"/>
      <c r="AU14" s="1318"/>
      <c r="AV14" s="1318"/>
      <c r="AW14" s="1318"/>
      <c r="AX14" s="1318"/>
      <c r="AY14" s="1318"/>
      <c r="AZ14" s="1318"/>
      <c r="BA14" s="1318"/>
      <c r="BB14" s="1318"/>
      <c r="BC14" s="1318"/>
      <c r="BD14" s="1318"/>
      <c r="BE14" s="1318"/>
      <c r="BF14" s="1318"/>
      <c r="BG14" s="1318"/>
      <c r="BH14" s="1318"/>
      <c r="BI14" s="1318"/>
      <c r="BJ14" s="1318"/>
      <c r="BK14" s="1318"/>
      <c r="BL14" s="1318"/>
      <c r="BM14" s="1318"/>
      <c r="BN14" s="1318"/>
      <c r="BO14" s="1318"/>
      <c r="BP14" s="1318"/>
      <c r="BQ14" s="1318"/>
      <c r="BR14" s="1318"/>
      <c r="BS14" s="1318"/>
      <c r="BT14" s="1318"/>
      <c r="BU14" s="1318"/>
      <c r="BV14" s="1318"/>
      <c r="BW14" s="1318"/>
      <c r="BX14" s="1318"/>
      <c r="BY14" s="1318"/>
      <c r="BZ14" s="1318"/>
      <c r="CA14" s="1318"/>
      <c r="CB14" s="1318"/>
      <c r="CC14" s="1318"/>
      <c r="CD14" s="1318"/>
      <c r="CE14" s="1318"/>
      <c r="CF14" s="1318"/>
      <c r="CG14" s="1318"/>
      <c r="CH14" s="1318"/>
      <c r="CI14" s="1318"/>
      <c r="CJ14" s="1318"/>
      <c r="CK14" s="1318"/>
      <c r="CL14" s="1318"/>
      <c r="CM14" s="1318"/>
      <c r="CN14" s="1318"/>
      <c r="CO14" s="1318"/>
      <c r="CP14" s="1318"/>
      <c r="CQ14" s="1318"/>
      <c r="CR14" s="1318"/>
      <c r="CS14" s="1318"/>
      <c r="CT14" s="1318"/>
      <c r="CU14" s="1318"/>
      <c r="CV14" s="1318"/>
      <c r="CW14" s="1318"/>
      <c r="CX14" s="1318"/>
      <c r="CY14" s="1318"/>
      <c r="CZ14" s="1318"/>
      <c r="DA14" s="1318"/>
      <c r="DB14" s="1318"/>
      <c r="DC14" s="1318"/>
      <c r="DD14" s="1318"/>
      <c r="DE14" s="1318"/>
      <c r="DF14" s="1318"/>
      <c r="DG14" s="1318"/>
      <c r="DH14" s="1318"/>
      <c r="DI14" s="1318"/>
      <c r="DJ14" s="1318"/>
      <c r="DK14" s="1318"/>
      <c r="DL14" s="1318"/>
      <c r="DM14" s="1318"/>
      <c r="DN14" s="1318"/>
      <c r="DO14" s="1318"/>
      <c r="DP14" s="1318"/>
      <c r="DQ14" s="1318"/>
      <c r="DR14" s="1318"/>
      <c r="DS14" s="1318"/>
      <c r="DT14" s="1318"/>
      <c r="DU14" s="1318"/>
      <c r="DV14" s="1318"/>
      <c r="DW14" s="1318"/>
      <c r="DX14" s="1318"/>
      <c r="DY14" s="1318"/>
      <c r="DZ14" s="1318"/>
      <c r="EA14" s="1318"/>
      <c r="EB14" s="1318"/>
      <c r="EC14" s="1318"/>
      <c r="ED14" s="1318"/>
      <c r="EE14" s="1318"/>
      <c r="EF14" s="1318"/>
      <c r="EG14" s="1318"/>
      <c r="EH14" s="1318"/>
      <c r="EI14" s="1318"/>
      <c r="EJ14" s="1318"/>
      <c r="EK14" s="1318"/>
      <c r="EL14" s="1318"/>
      <c r="EM14" s="1318"/>
      <c r="EN14" s="1318"/>
      <c r="EO14" s="1318"/>
      <c r="EP14" s="1318"/>
      <c r="EQ14" s="1318"/>
      <c r="ER14" s="1318"/>
      <c r="ES14" s="1318"/>
      <c r="ET14" s="1318"/>
      <c r="EU14" s="1318"/>
      <c r="EV14" s="1318"/>
      <c r="EW14" s="1318"/>
      <c r="EX14" s="1318"/>
      <c r="EY14" s="1318"/>
      <c r="EZ14" s="1318"/>
      <c r="FA14" s="1318"/>
      <c r="FB14" s="1318"/>
      <c r="FC14" s="1318"/>
      <c r="FD14" s="1318"/>
      <c r="FE14" s="1318"/>
      <c r="FF14" s="1318"/>
      <c r="FG14" s="1318"/>
      <c r="FH14" s="1318"/>
      <c r="FI14" s="1318"/>
      <c r="FJ14" s="1318"/>
      <c r="FK14" s="1318"/>
      <c r="FL14" s="1318"/>
      <c r="FM14" s="1318"/>
      <c r="FN14" s="1318"/>
      <c r="FO14" s="1318"/>
      <c r="FP14" s="1318"/>
      <c r="FQ14" s="1318"/>
      <c r="FR14" s="1318"/>
      <c r="FS14" s="1318"/>
      <c r="FT14" s="1318"/>
      <c r="FU14" s="1318"/>
      <c r="FV14" s="1318"/>
      <c r="FW14" s="1318"/>
      <c r="FX14" s="1318"/>
      <c r="FY14" s="1318"/>
      <c r="FZ14" s="1318"/>
      <c r="GA14" s="1318"/>
      <c r="GB14" s="1318"/>
      <c r="GC14" s="1318"/>
      <c r="GD14" s="1318"/>
      <c r="GE14" s="1318"/>
      <c r="GF14" s="1318"/>
      <c r="GG14" s="1318"/>
      <c r="GH14" s="1318"/>
      <c r="GI14" s="1318"/>
      <c r="GJ14" s="1318"/>
      <c r="GK14" s="1318"/>
      <c r="GL14" s="1318"/>
      <c r="GM14" s="1318"/>
      <c r="GN14" s="1318"/>
      <c r="GO14" s="1318"/>
      <c r="GP14" s="1318"/>
      <c r="GQ14" s="1318"/>
      <c r="GR14" s="1318"/>
      <c r="GS14" s="1318"/>
      <c r="GT14" s="1318"/>
      <c r="GU14" s="1318"/>
      <c r="GV14" s="1318"/>
      <c r="GW14" s="1318"/>
      <c r="GX14" s="1318"/>
      <c r="GY14" s="1318"/>
      <c r="GZ14" s="1318"/>
      <c r="HA14" s="1318"/>
      <c r="HB14" s="1318"/>
      <c r="HC14" s="1318"/>
      <c r="HD14" s="1318"/>
      <c r="HE14" s="1318"/>
      <c r="HF14" s="1318"/>
      <c r="HG14" s="1318"/>
      <c r="HH14" s="1318"/>
      <c r="HI14" s="1318"/>
      <c r="HJ14" s="1318"/>
      <c r="HK14" s="1318"/>
      <c r="HL14" s="1318"/>
      <c r="HM14" s="1318"/>
      <c r="HN14" s="1318"/>
      <c r="HO14" s="1318"/>
      <c r="HP14" s="1318"/>
      <c r="HQ14" s="1318"/>
      <c r="HR14" s="1318"/>
      <c r="HS14" s="1318"/>
      <c r="HT14" s="1318"/>
      <c r="HU14" s="1318"/>
      <c r="HV14" s="1318"/>
      <c r="HW14" s="1318"/>
      <c r="HX14" s="1318"/>
      <c r="HY14" s="1318"/>
      <c r="HZ14" s="1318"/>
      <c r="IA14" s="1318"/>
      <c r="IB14" s="1318"/>
      <c r="IC14" s="1318"/>
      <c r="ID14" s="1318"/>
      <c r="IE14" s="1318"/>
      <c r="IF14" s="1318"/>
      <c r="IG14" s="1318"/>
      <c r="IH14" s="1318"/>
      <c r="II14" s="1318"/>
      <c r="IJ14" s="1318"/>
      <c r="IK14" s="1318"/>
      <c r="IL14" s="1318"/>
      <c r="IM14" s="1318"/>
      <c r="IN14" s="1318"/>
      <c r="IO14" s="1318"/>
      <c r="IP14" s="1318"/>
      <c r="IQ14" s="1318"/>
      <c r="IR14" s="1318"/>
      <c r="IS14" s="1318"/>
      <c r="IT14" s="1318"/>
      <c r="IU14" s="1318"/>
      <c r="IV14" s="1318"/>
    </row>
    <row r="15" spans="1:256" s="135" customFormat="1" ht="15" customHeight="1">
      <c r="A15" s="1317"/>
      <c r="B15" s="1317"/>
      <c r="C15" s="1325"/>
      <c r="D15" s="1325"/>
      <c r="E15" s="1325"/>
      <c r="F15" s="1325"/>
      <c r="G15" s="1326"/>
      <c r="H15" s="1326"/>
      <c r="I15" s="1326"/>
      <c r="J15" s="1326"/>
      <c r="K15" s="1326"/>
      <c r="L15" s="1326"/>
      <c r="M15" s="1326"/>
      <c r="N15" s="1326"/>
      <c r="O15" s="1326"/>
      <c r="P15" s="1326"/>
      <c r="Q15" s="1326"/>
      <c r="R15" s="1326"/>
      <c r="S15" s="1326"/>
      <c r="T15" s="1326"/>
      <c r="U15" s="1326"/>
      <c r="V15" s="1326"/>
      <c r="W15" s="1326"/>
      <c r="X15" s="1326"/>
      <c r="Y15" s="1326"/>
      <c r="Z15" s="1326"/>
      <c r="AA15" s="1326"/>
      <c r="AB15" s="1326"/>
      <c r="AC15" s="1326"/>
      <c r="AD15" s="1326"/>
      <c r="AE15" s="1326"/>
      <c r="AF15" s="1326"/>
      <c r="AG15" s="1326"/>
      <c r="AH15" s="1318"/>
      <c r="AI15" s="1318"/>
      <c r="AJ15" s="1318"/>
      <c r="AK15" s="1318"/>
      <c r="AL15" s="1318"/>
      <c r="AM15" s="1318"/>
      <c r="AN15" s="1318"/>
      <c r="AO15" s="1318"/>
      <c r="AP15" s="1318"/>
      <c r="AQ15" s="1318"/>
      <c r="AR15" s="1318"/>
      <c r="AS15" s="1318"/>
      <c r="AT15" s="1318"/>
      <c r="AU15" s="1318"/>
      <c r="AV15" s="1318"/>
      <c r="AW15" s="1318"/>
      <c r="AX15" s="1318"/>
      <c r="AY15" s="1318"/>
      <c r="AZ15" s="1318"/>
      <c r="BA15" s="1318"/>
      <c r="BB15" s="1318"/>
      <c r="BC15" s="1318"/>
      <c r="BD15" s="1318"/>
      <c r="BE15" s="1318"/>
      <c r="BF15" s="1318"/>
      <c r="BG15" s="1318"/>
      <c r="BH15" s="1318"/>
      <c r="BI15" s="1318"/>
      <c r="BJ15" s="1318"/>
      <c r="BK15" s="1318"/>
      <c r="BL15" s="1318"/>
      <c r="BM15" s="1318"/>
      <c r="BN15" s="1318"/>
      <c r="BO15" s="1318"/>
      <c r="BP15" s="1318"/>
      <c r="BQ15" s="1318"/>
      <c r="BR15" s="1318"/>
      <c r="BS15" s="1318"/>
      <c r="BT15" s="1318"/>
      <c r="BU15" s="1318"/>
      <c r="BV15" s="1318"/>
      <c r="BW15" s="1318"/>
      <c r="BX15" s="1318"/>
      <c r="BY15" s="1318"/>
      <c r="BZ15" s="1318"/>
      <c r="CA15" s="1318"/>
      <c r="CB15" s="1318"/>
      <c r="CC15" s="1318"/>
      <c r="CD15" s="1318"/>
      <c r="CE15" s="1318"/>
      <c r="CF15" s="1318"/>
      <c r="CG15" s="1318"/>
      <c r="CH15" s="1318"/>
      <c r="CI15" s="1318"/>
      <c r="CJ15" s="1318"/>
      <c r="CK15" s="1318"/>
      <c r="CL15" s="1318"/>
      <c r="CM15" s="1318"/>
      <c r="CN15" s="1318"/>
      <c r="CO15" s="1318"/>
      <c r="CP15" s="1318"/>
      <c r="CQ15" s="1318"/>
      <c r="CR15" s="1318"/>
      <c r="CS15" s="1318"/>
      <c r="CT15" s="1318"/>
      <c r="CU15" s="1318"/>
      <c r="CV15" s="1318"/>
      <c r="CW15" s="1318"/>
      <c r="CX15" s="1318"/>
      <c r="CY15" s="1318"/>
      <c r="CZ15" s="1318"/>
      <c r="DA15" s="1318"/>
      <c r="DB15" s="1318"/>
      <c r="DC15" s="1318"/>
      <c r="DD15" s="1318"/>
      <c r="DE15" s="1318"/>
      <c r="DF15" s="1318"/>
      <c r="DG15" s="1318"/>
      <c r="DH15" s="1318"/>
      <c r="DI15" s="1318"/>
      <c r="DJ15" s="1318"/>
      <c r="DK15" s="1318"/>
      <c r="DL15" s="1318"/>
      <c r="DM15" s="1318"/>
      <c r="DN15" s="1318"/>
      <c r="DO15" s="1318"/>
      <c r="DP15" s="1318"/>
      <c r="DQ15" s="1318"/>
      <c r="DR15" s="1318"/>
      <c r="DS15" s="1318"/>
      <c r="DT15" s="1318"/>
      <c r="DU15" s="1318"/>
      <c r="DV15" s="1318"/>
      <c r="DW15" s="1318"/>
      <c r="DX15" s="1318"/>
      <c r="DY15" s="1318"/>
      <c r="DZ15" s="1318"/>
      <c r="EA15" s="1318"/>
      <c r="EB15" s="1318"/>
      <c r="EC15" s="1318"/>
      <c r="ED15" s="1318"/>
      <c r="EE15" s="1318"/>
      <c r="EF15" s="1318"/>
      <c r="EG15" s="1318"/>
      <c r="EH15" s="1318"/>
      <c r="EI15" s="1318"/>
      <c r="EJ15" s="1318"/>
      <c r="EK15" s="1318"/>
      <c r="EL15" s="1318"/>
      <c r="EM15" s="1318"/>
      <c r="EN15" s="1318"/>
      <c r="EO15" s="1318"/>
      <c r="EP15" s="1318"/>
      <c r="EQ15" s="1318"/>
      <c r="ER15" s="1318"/>
      <c r="ES15" s="1318"/>
      <c r="ET15" s="1318"/>
      <c r="EU15" s="1318"/>
      <c r="EV15" s="1318"/>
      <c r="EW15" s="1318"/>
      <c r="EX15" s="1318"/>
      <c r="EY15" s="1318"/>
      <c r="EZ15" s="1318"/>
      <c r="FA15" s="1318"/>
      <c r="FB15" s="1318"/>
      <c r="FC15" s="1318"/>
      <c r="FD15" s="1318"/>
      <c r="FE15" s="1318"/>
      <c r="FF15" s="1318"/>
      <c r="FG15" s="1318"/>
      <c r="FH15" s="1318"/>
      <c r="FI15" s="1318"/>
      <c r="FJ15" s="1318"/>
      <c r="FK15" s="1318"/>
      <c r="FL15" s="1318"/>
      <c r="FM15" s="1318"/>
      <c r="FN15" s="1318"/>
      <c r="FO15" s="1318"/>
      <c r="FP15" s="1318"/>
      <c r="FQ15" s="1318"/>
      <c r="FR15" s="1318"/>
      <c r="FS15" s="1318"/>
      <c r="FT15" s="1318"/>
      <c r="FU15" s="1318"/>
      <c r="FV15" s="1318"/>
      <c r="FW15" s="1318"/>
      <c r="FX15" s="1318"/>
      <c r="FY15" s="1318"/>
      <c r="FZ15" s="1318"/>
      <c r="GA15" s="1318"/>
      <c r="GB15" s="1318"/>
      <c r="GC15" s="1318"/>
      <c r="GD15" s="1318"/>
      <c r="GE15" s="1318"/>
      <c r="GF15" s="1318"/>
      <c r="GG15" s="1318"/>
      <c r="GH15" s="1318"/>
      <c r="GI15" s="1318"/>
      <c r="GJ15" s="1318"/>
      <c r="GK15" s="1318"/>
      <c r="GL15" s="1318"/>
      <c r="GM15" s="1318"/>
      <c r="GN15" s="1318"/>
      <c r="GO15" s="1318"/>
      <c r="GP15" s="1318"/>
      <c r="GQ15" s="1318"/>
      <c r="GR15" s="1318"/>
      <c r="GS15" s="1318"/>
      <c r="GT15" s="1318"/>
      <c r="GU15" s="1318"/>
      <c r="GV15" s="1318"/>
      <c r="GW15" s="1318"/>
      <c r="GX15" s="1318"/>
      <c r="GY15" s="1318"/>
      <c r="GZ15" s="1318"/>
      <c r="HA15" s="1318"/>
      <c r="HB15" s="1318"/>
      <c r="HC15" s="1318"/>
      <c r="HD15" s="1318"/>
      <c r="HE15" s="1318"/>
      <c r="HF15" s="1318"/>
      <c r="HG15" s="1318"/>
      <c r="HH15" s="1318"/>
      <c r="HI15" s="1318"/>
      <c r="HJ15" s="1318"/>
      <c r="HK15" s="1318"/>
      <c r="HL15" s="1318"/>
      <c r="HM15" s="1318"/>
      <c r="HN15" s="1318"/>
      <c r="HO15" s="1318"/>
      <c r="HP15" s="1318"/>
      <c r="HQ15" s="1318"/>
      <c r="HR15" s="1318"/>
      <c r="HS15" s="1318"/>
      <c r="HT15" s="1318"/>
      <c r="HU15" s="1318"/>
      <c r="HV15" s="1318"/>
      <c r="HW15" s="1318"/>
      <c r="HX15" s="1318"/>
      <c r="HY15" s="1318"/>
      <c r="HZ15" s="1318"/>
      <c r="IA15" s="1318"/>
      <c r="IB15" s="1318"/>
      <c r="IC15" s="1318"/>
      <c r="ID15" s="1318"/>
      <c r="IE15" s="1318"/>
      <c r="IF15" s="1318"/>
      <c r="IG15" s="1318"/>
      <c r="IH15" s="1318"/>
      <c r="II15" s="1318"/>
      <c r="IJ15" s="1318"/>
      <c r="IK15" s="1318"/>
      <c r="IL15" s="1318"/>
      <c r="IM15" s="1318"/>
      <c r="IN15" s="1318"/>
      <c r="IO15" s="1318"/>
      <c r="IP15" s="1318"/>
      <c r="IQ15" s="1318"/>
      <c r="IR15" s="1318"/>
      <c r="IS15" s="1318"/>
      <c r="IT15" s="1318"/>
      <c r="IU15" s="1318"/>
      <c r="IV15" s="1318"/>
    </row>
    <row r="16" spans="1:256" s="135" customFormat="1" ht="15" customHeight="1">
      <c r="A16" s="1317"/>
      <c r="B16" s="1317"/>
      <c r="C16" s="1325"/>
      <c r="D16" s="1325"/>
      <c r="E16" s="1325" t="s">
        <v>1198</v>
      </c>
      <c r="F16" s="1325"/>
      <c r="G16" s="1326"/>
      <c r="H16" s="1326"/>
      <c r="I16" s="1326"/>
      <c r="J16" s="1326"/>
      <c r="K16" s="1326"/>
      <c r="L16" s="1326"/>
      <c r="M16" s="1326"/>
      <c r="N16" s="1326"/>
      <c r="O16" s="1326"/>
      <c r="P16" s="1326"/>
      <c r="Q16" s="1326"/>
      <c r="R16" s="1326"/>
      <c r="S16" s="1326"/>
      <c r="T16" s="1326"/>
      <c r="U16" s="1326"/>
      <c r="V16" s="1326"/>
      <c r="W16" s="1326"/>
      <c r="X16" s="1326"/>
      <c r="Y16" s="1326"/>
      <c r="Z16" s="1327" t="s">
        <v>117</v>
      </c>
      <c r="AA16" s="1326"/>
      <c r="AB16" s="1326"/>
      <c r="AC16" s="1326"/>
      <c r="AD16" s="1326"/>
      <c r="AE16" s="1326"/>
      <c r="AF16" s="1326"/>
      <c r="AG16" s="1326"/>
      <c r="AH16" s="1328" t="s">
        <v>117</v>
      </c>
      <c r="AI16" s="1318"/>
      <c r="AJ16" s="1318"/>
      <c r="AK16" s="1318"/>
      <c r="AL16" s="1318"/>
      <c r="AM16" s="1318"/>
      <c r="AN16" s="1318"/>
      <c r="AO16" s="1318"/>
      <c r="AP16" s="1318"/>
      <c r="AQ16" s="1318"/>
      <c r="AR16" s="1318"/>
      <c r="AS16" s="1318"/>
      <c r="AT16" s="1318"/>
      <c r="AU16" s="1318"/>
      <c r="AV16" s="1318"/>
      <c r="AW16" s="1318"/>
      <c r="AX16" s="1318"/>
      <c r="AY16" s="1318"/>
      <c r="AZ16" s="1318"/>
      <c r="BA16" s="1318"/>
      <c r="BB16" s="1318"/>
      <c r="BC16" s="1318"/>
      <c r="BD16" s="1318"/>
      <c r="BE16" s="1318"/>
      <c r="BF16" s="1318"/>
      <c r="BG16" s="1318"/>
      <c r="BH16" s="1318"/>
      <c r="BI16" s="1318"/>
      <c r="BJ16" s="1318"/>
      <c r="BK16" s="1318"/>
      <c r="BL16" s="1318"/>
      <c r="BM16" s="1318"/>
      <c r="BN16" s="1318"/>
      <c r="BO16" s="1318"/>
      <c r="BP16" s="1318"/>
      <c r="BQ16" s="1318"/>
      <c r="BR16" s="1318"/>
      <c r="BS16" s="1318"/>
      <c r="BT16" s="1318"/>
      <c r="BU16" s="1318"/>
      <c r="BV16" s="1318"/>
      <c r="BW16" s="1318"/>
      <c r="BX16" s="1318"/>
      <c r="BY16" s="1318"/>
      <c r="BZ16" s="1318"/>
      <c r="CA16" s="1318"/>
      <c r="CB16" s="1318"/>
      <c r="CC16" s="1318"/>
      <c r="CD16" s="1318"/>
      <c r="CE16" s="1318"/>
      <c r="CF16" s="1318"/>
      <c r="CG16" s="1318"/>
      <c r="CH16" s="1318"/>
      <c r="CI16" s="1318"/>
      <c r="CJ16" s="1318"/>
      <c r="CK16" s="1318"/>
      <c r="CL16" s="1318"/>
      <c r="CM16" s="1318"/>
      <c r="CN16" s="1318"/>
      <c r="CO16" s="1318"/>
      <c r="CP16" s="1318"/>
      <c r="CQ16" s="1318"/>
      <c r="CR16" s="1318"/>
      <c r="CS16" s="1318"/>
      <c r="CT16" s="1318"/>
      <c r="CU16" s="1318"/>
      <c r="CV16" s="1318"/>
      <c r="CW16" s="1318"/>
      <c r="CX16" s="1318"/>
      <c r="CY16" s="1318"/>
      <c r="CZ16" s="1318"/>
      <c r="DA16" s="1318"/>
      <c r="DB16" s="1318"/>
      <c r="DC16" s="1318"/>
      <c r="DD16" s="1318"/>
      <c r="DE16" s="1318"/>
      <c r="DF16" s="1318"/>
      <c r="DG16" s="1318"/>
      <c r="DH16" s="1318"/>
      <c r="DI16" s="1318"/>
      <c r="DJ16" s="1318"/>
      <c r="DK16" s="1318"/>
      <c r="DL16" s="1318"/>
      <c r="DM16" s="1318"/>
      <c r="DN16" s="1318"/>
      <c r="DO16" s="1318"/>
      <c r="DP16" s="1318"/>
      <c r="DQ16" s="1318"/>
      <c r="DR16" s="1318"/>
      <c r="DS16" s="1318"/>
      <c r="DT16" s="1318"/>
      <c r="DU16" s="1318"/>
      <c r="DV16" s="1318"/>
      <c r="DW16" s="1318"/>
      <c r="DX16" s="1318"/>
      <c r="DY16" s="1318"/>
      <c r="DZ16" s="1318"/>
      <c r="EA16" s="1318"/>
      <c r="EB16" s="1318"/>
      <c r="EC16" s="1318"/>
      <c r="ED16" s="1318"/>
      <c r="EE16" s="1318"/>
      <c r="EF16" s="1318"/>
      <c r="EG16" s="1318"/>
      <c r="EH16" s="1318"/>
      <c r="EI16" s="1318"/>
      <c r="EJ16" s="1318"/>
      <c r="EK16" s="1318"/>
      <c r="EL16" s="1318"/>
      <c r="EM16" s="1318"/>
      <c r="EN16" s="1318"/>
      <c r="EO16" s="1318"/>
      <c r="EP16" s="1318"/>
      <c r="EQ16" s="1318"/>
      <c r="ER16" s="1318"/>
      <c r="ES16" s="1318"/>
      <c r="ET16" s="1318"/>
      <c r="EU16" s="1318"/>
      <c r="EV16" s="1318"/>
      <c r="EW16" s="1318"/>
      <c r="EX16" s="1318"/>
      <c r="EY16" s="1318"/>
      <c r="EZ16" s="1318"/>
      <c r="FA16" s="1318"/>
      <c r="FB16" s="1318"/>
      <c r="FC16" s="1318"/>
      <c r="FD16" s="1318"/>
      <c r="FE16" s="1318"/>
      <c r="FF16" s="1318"/>
      <c r="FG16" s="1318"/>
      <c r="FH16" s="1318"/>
      <c r="FI16" s="1318"/>
      <c r="FJ16" s="1318"/>
      <c r="FK16" s="1318"/>
      <c r="FL16" s="1318"/>
      <c r="FM16" s="1318"/>
      <c r="FN16" s="1318"/>
      <c r="FO16" s="1318"/>
      <c r="FP16" s="1318"/>
      <c r="FQ16" s="1318"/>
      <c r="FR16" s="1318"/>
      <c r="FS16" s="1318"/>
      <c r="FT16" s="1318"/>
      <c r="FU16" s="1318"/>
      <c r="FV16" s="1318"/>
      <c r="FW16" s="1318"/>
      <c r="FX16" s="1318"/>
      <c r="FY16" s="1318"/>
      <c r="FZ16" s="1318"/>
      <c r="GA16" s="1318"/>
      <c r="GB16" s="1318"/>
      <c r="GC16" s="1318"/>
      <c r="GD16" s="1318"/>
      <c r="GE16" s="1318"/>
      <c r="GF16" s="1318"/>
      <c r="GG16" s="1318"/>
      <c r="GH16" s="1318"/>
      <c r="GI16" s="1318"/>
      <c r="GJ16" s="1318"/>
      <c r="GK16" s="1318"/>
      <c r="GL16" s="1318"/>
      <c r="GM16" s="1318"/>
      <c r="GN16" s="1318"/>
      <c r="GO16" s="1318"/>
      <c r="GP16" s="1318"/>
      <c r="GQ16" s="1318"/>
      <c r="GR16" s="1318"/>
      <c r="GS16" s="1318"/>
      <c r="GT16" s="1318"/>
      <c r="GU16" s="1318"/>
      <c r="GV16" s="1318"/>
      <c r="GW16" s="1318"/>
      <c r="GX16" s="1318"/>
      <c r="GY16" s="1318"/>
      <c r="GZ16" s="1318"/>
      <c r="HA16" s="1318"/>
      <c r="HB16" s="1318"/>
      <c r="HC16" s="1318"/>
      <c r="HD16" s="1318"/>
      <c r="HE16" s="1318"/>
      <c r="HF16" s="1318"/>
      <c r="HG16" s="1318"/>
      <c r="HH16" s="1318"/>
      <c r="HI16" s="1318"/>
      <c r="HJ16" s="1318"/>
      <c r="HK16" s="1318"/>
      <c r="HL16" s="1318"/>
      <c r="HM16" s="1318"/>
      <c r="HN16" s="1318"/>
      <c r="HO16" s="1318"/>
      <c r="HP16" s="1318"/>
      <c r="HQ16" s="1318"/>
      <c r="HR16" s="1318"/>
      <c r="HS16" s="1318"/>
      <c r="HT16" s="1318"/>
      <c r="HU16" s="1318"/>
      <c r="HV16" s="1318"/>
      <c r="HW16" s="1318"/>
      <c r="HX16" s="1318"/>
      <c r="HY16" s="1318"/>
      <c r="HZ16" s="1318"/>
      <c r="IA16" s="1318"/>
      <c r="IB16" s="1318"/>
      <c r="IC16" s="1318"/>
      <c r="ID16" s="1318"/>
      <c r="IE16" s="1318"/>
      <c r="IF16" s="1318"/>
      <c r="IG16" s="1318"/>
      <c r="IH16" s="1318"/>
      <c r="II16" s="1318"/>
      <c r="IJ16" s="1318"/>
      <c r="IK16" s="1318"/>
      <c r="IL16" s="1318"/>
      <c r="IM16" s="1318"/>
      <c r="IN16" s="1318"/>
      <c r="IO16" s="1318"/>
      <c r="IP16" s="1318"/>
      <c r="IQ16" s="1318"/>
      <c r="IR16" s="1318"/>
      <c r="IS16" s="1318"/>
      <c r="IT16" s="1318"/>
      <c r="IU16" s="1318"/>
      <c r="IV16" s="1318"/>
    </row>
    <row r="17" spans="1:256" s="135" customFormat="1" ht="15" customHeight="1">
      <c r="A17" s="1317"/>
      <c r="B17" s="1317"/>
      <c r="C17" s="1317"/>
      <c r="D17" s="1317"/>
      <c r="E17" s="1317" t="s">
        <v>1199</v>
      </c>
      <c r="F17" s="1317"/>
      <c r="G17" s="1317"/>
      <c r="H17" s="1317"/>
      <c r="I17" s="1317"/>
      <c r="J17" s="1317"/>
      <c r="K17" s="1317"/>
      <c r="L17" s="1317"/>
      <c r="M17" s="1317"/>
      <c r="N17" s="1317"/>
      <c r="O17" s="1317"/>
      <c r="P17" s="1317"/>
      <c r="Q17" s="1317"/>
      <c r="R17" s="1317"/>
      <c r="S17" s="1317"/>
      <c r="T17" s="1317"/>
      <c r="U17" s="1317"/>
      <c r="V17" s="1317"/>
      <c r="W17" s="1317"/>
      <c r="X17" s="1317"/>
      <c r="Y17" s="1317"/>
      <c r="Z17" s="1327" t="s">
        <v>117</v>
      </c>
      <c r="AA17" s="1317"/>
      <c r="AB17" s="1317"/>
      <c r="AC17" s="1317"/>
      <c r="AD17" s="1317"/>
      <c r="AE17" s="1317"/>
      <c r="AF17" s="1317"/>
      <c r="AG17" s="1317"/>
      <c r="AH17" s="1694" t="s">
        <v>1512</v>
      </c>
      <c r="AI17" s="1318"/>
      <c r="AJ17" s="1318"/>
      <c r="AK17" s="1318"/>
      <c r="AL17" s="1318"/>
      <c r="AM17" s="1318"/>
      <c r="AN17" s="1318"/>
      <c r="AO17" s="1318"/>
      <c r="AP17" s="1318"/>
      <c r="AQ17" s="1318"/>
      <c r="AR17" s="1318"/>
      <c r="AS17" s="1318"/>
      <c r="AT17" s="1318"/>
      <c r="AU17" s="1318"/>
      <c r="AV17" s="1318"/>
      <c r="AW17" s="1318"/>
      <c r="AX17" s="1318"/>
      <c r="AY17" s="1318"/>
      <c r="AZ17" s="1318"/>
      <c r="BA17" s="1318"/>
      <c r="BB17" s="1318"/>
      <c r="BC17" s="1318"/>
      <c r="BD17" s="1318"/>
      <c r="BE17" s="1318"/>
      <c r="BF17" s="1318"/>
      <c r="BG17" s="1318"/>
      <c r="BH17" s="1318"/>
      <c r="BI17" s="1318"/>
      <c r="BJ17" s="1318"/>
      <c r="BK17" s="1318"/>
      <c r="BL17" s="1318"/>
      <c r="BM17" s="1318"/>
      <c r="BN17" s="1318"/>
      <c r="BO17" s="1318"/>
      <c r="BP17" s="1318"/>
      <c r="BQ17" s="1318"/>
      <c r="BR17" s="1318"/>
      <c r="BS17" s="1318"/>
      <c r="BT17" s="1318"/>
      <c r="BU17" s="1318"/>
      <c r="BV17" s="1318"/>
      <c r="BW17" s="1318"/>
      <c r="BX17" s="1318"/>
      <c r="BY17" s="1318"/>
      <c r="BZ17" s="1318"/>
      <c r="CA17" s="1318"/>
      <c r="CB17" s="1318"/>
      <c r="CC17" s="1318"/>
      <c r="CD17" s="1318"/>
      <c r="CE17" s="1318"/>
      <c r="CF17" s="1318"/>
      <c r="CG17" s="1318"/>
      <c r="CH17" s="1318"/>
      <c r="CI17" s="1318"/>
      <c r="CJ17" s="1318"/>
      <c r="CK17" s="1318"/>
      <c r="CL17" s="1318"/>
      <c r="CM17" s="1318"/>
      <c r="CN17" s="1318"/>
      <c r="CO17" s="1318"/>
      <c r="CP17" s="1318"/>
      <c r="CQ17" s="1318"/>
      <c r="CR17" s="1318"/>
      <c r="CS17" s="1318"/>
      <c r="CT17" s="1318"/>
      <c r="CU17" s="1318"/>
      <c r="CV17" s="1318"/>
      <c r="CW17" s="1318"/>
      <c r="CX17" s="1318"/>
      <c r="CY17" s="1318"/>
      <c r="CZ17" s="1318"/>
      <c r="DA17" s="1318"/>
      <c r="DB17" s="1318"/>
      <c r="DC17" s="1318"/>
      <c r="DD17" s="1318"/>
      <c r="DE17" s="1318"/>
      <c r="DF17" s="1318"/>
      <c r="DG17" s="1318"/>
      <c r="DH17" s="1318"/>
      <c r="DI17" s="1318"/>
      <c r="DJ17" s="1318"/>
      <c r="DK17" s="1318"/>
      <c r="DL17" s="1318"/>
      <c r="DM17" s="1318"/>
      <c r="DN17" s="1318"/>
      <c r="DO17" s="1318"/>
      <c r="DP17" s="1318"/>
      <c r="DQ17" s="1318"/>
      <c r="DR17" s="1318"/>
      <c r="DS17" s="1318"/>
      <c r="DT17" s="1318"/>
      <c r="DU17" s="1318"/>
      <c r="DV17" s="1318"/>
      <c r="DW17" s="1318"/>
      <c r="DX17" s="1318"/>
      <c r="DY17" s="1318"/>
      <c r="DZ17" s="1318"/>
      <c r="EA17" s="1318"/>
      <c r="EB17" s="1318"/>
      <c r="EC17" s="1318"/>
      <c r="ED17" s="1318"/>
      <c r="EE17" s="1318"/>
      <c r="EF17" s="1318"/>
      <c r="EG17" s="1318"/>
      <c r="EH17" s="1318"/>
      <c r="EI17" s="1318"/>
      <c r="EJ17" s="1318"/>
      <c r="EK17" s="1318"/>
      <c r="EL17" s="1318"/>
      <c r="EM17" s="1318"/>
      <c r="EN17" s="1318"/>
      <c r="EO17" s="1318"/>
      <c r="EP17" s="1318"/>
      <c r="EQ17" s="1318"/>
      <c r="ER17" s="1318"/>
      <c r="ES17" s="1318"/>
      <c r="ET17" s="1318"/>
      <c r="EU17" s="1318"/>
      <c r="EV17" s="1318"/>
      <c r="EW17" s="1318"/>
      <c r="EX17" s="1318"/>
      <c r="EY17" s="1318"/>
      <c r="EZ17" s="1318"/>
      <c r="FA17" s="1318"/>
      <c r="FB17" s="1318"/>
      <c r="FC17" s="1318"/>
      <c r="FD17" s="1318"/>
      <c r="FE17" s="1318"/>
      <c r="FF17" s="1318"/>
      <c r="FG17" s="1318"/>
      <c r="FH17" s="1318"/>
      <c r="FI17" s="1318"/>
      <c r="FJ17" s="1318"/>
      <c r="FK17" s="1318"/>
      <c r="FL17" s="1318"/>
      <c r="FM17" s="1318"/>
      <c r="FN17" s="1318"/>
      <c r="FO17" s="1318"/>
      <c r="FP17" s="1318"/>
      <c r="FQ17" s="1318"/>
      <c r="FR17" s="1318"/>
      <c r="FS17" s="1318"/>
      <c r="FT17" s="1318"/>
      <c r="FU17" s="1318"/>
      <c r="FV17" s="1318"/>
      <c r="FW17" s="1318"/>
      <c r="FX17" s="1318"/>
      <c r="FY17" s="1318"/>
      <c r="FZ17" s="1318"/>
      <c r="GA17" s="1318"/>
      <c r="GB17" s="1318"/>
      <c r="GC17" s="1318"/>
      <c r="GD17" s="1318"/>
      <c r="GE17" s="1318"/>
      <c r="GF17" s="1318"/>
      <c r="GG17" s="1318"/>
      <c r="GH17" s="1318"/>
      <c r="GI17" s="1318"/>
      <c r="GJ17" s="1318"/>
      <c r="GK17" s="1318"/>
      <c r="GL17" s="1318"/>
      <c r="GM17" s="1318"/>
      <c r="GN17" s="1318"/>
      <c r="GO17" s="1318"/>
      <c r="GP17" s="1318"/>
      <c r="GQ17" s="1318"/>
      <c r="GR17" s="1318"/>
      <c r="GS17" s="1318"/>
      <c r="GT17" s="1318"/>
      <c r="GU17" s="1318"/>
      <c r="GV17" s="1318"/>
      <c r="GW17" s="1318"/>
      <c r="GX17" s="1318"/>
      <c r="GY17" s="1318"/>
      <c r="GZ17" s="1318"/>
      <c r="HA17" s="1318"/>
      <c r="HB17" s="1318"/>
      <c r="HC17" s="1318"/>
      <c r="HD17" s="1318"/>
      <c r="HE17" s="1318"/>
      <c r="HF17" s="1318"/>
      <c r="HG17" s="1318"/>
      <c r="HH17" s="1318"/>
      <c r="HI17" s="1318"/>
      <c r="HJ17" s="1318"/>
      <c r="HK17" s="1318"/>
      <c r="HL17" s="1318"/>
      <c r="HM17" s="1318"/>
      <c r="HN17" s="1318"/>
      <c r="HO17" s="1318"/>
      <c r="HP17" s="1318"/>
      <c r="HQ17" s="1318"/>
      <c r="HR17" s="1318"/>
      <c r="HS17" s="1318"/>
      <c r="HT17" s="1318"/>
      <c r="HU17" s="1318"/>
      <c r="HV17" s="1318"/>
      <c r="HW17" s="1318"/>
      <c r="HX17" s="1318"/>
      <c r="HY17" s="1318"/>
      <c r="HZ17" s="1318"/>
      <c r="IA17" s="1318"/>
      <c r="IB17" s="1318"/>
      <c r="IC17" s="1318"/>
      <c r="ID17" s="1318"/>
      <c r="IE17" s="1318"/>
      <c r="IF17" s="1318"/>
      <c r="IG17" s="1318"/>
      <c r="IH17" s="1318"/>
      <c r="II17" s="1318"/>
      <c r="IJ17" s="1318"/>
      <c r="IK17" s="1318"/>
      <c r="IL17" s="1318"/>
      <c r="IM17" s="1318"/>
      <c r="IN17" s="1318"/>
      <c r="IO17" s="1318"/>
      <c r="IP17" s="1318"/>
      <c r="IQ17" s="1318"/>
      <c r="IR17" s="1318"/>
      <c r="IS17" s="1318"/>
      <c r="IT17" s="1318"/>
      <c r="IU17" s="1318"/>
      <c r="IV17" s="1318"/>
    </row>
    <row r="18" spans="1:256" s="135" customFormat="1" ht="15" customHeight="1">
      <c r="A18" s="1317"/>
      <c r="B18" s="1317"/>
      <c r="C18" s="1317"/>
      <c r="D18" s="1317"/>
      <c r="E18" s="1317"/>
      <c r="F18" s="1317"/>
      <c r="G18" s="1317"/>
      <c r="H18" s="1317"/>
      <c r="I18" s="1317"/>
      <c r="J18" s="1317"/>
      <c r="K18" s="1317"/>
      <c r="L18" s="1317"/>
      <c r="M18" s="1317"/>
      <c r="N18" s="1317"/>
      <c r="O18" s="1317"/>
      <c r="P18" s="1317"/>
      <c r="Q18" s="1317"/>
      <c r="R18" s="1317"/>
      <c r="S18" s="1317"/>
      <c r="T18" s="1317"/>
      <c r="U18" s="1317"/>
      <c r="V18" s="1317"/>
      <c r="W18" s="1317"/>
      <c r="X18" s="1317"/>
      <c r="Y18" s="1317"/>
      <c r="Z18" s="1317"/>
      <c r="AA18" s="1317"/>
      <c r="AB18" s="1317"/>
      <c r="AC18" s="1317"/>
      <c r="AD18" s="1317"/>
      <c r="AE18" s="1317"/>
      <c r="AF18" s="1317"/>
      <c r="AG18" s="1317"/>
      <c r="AH18" s="1318"/>
      <c r="AI18" s="1318"/>
      <c r="AJ18" s="1318"/>
      <c r="AK18" s="1318"/>
      <c r="AL18" s="1318"/>
      <c r="AM18" s="1318"/>
      <c r="AN18" s="1318"/>
      <c r="AO18" s="1318"/>
      <c r="AP18" s="1318"/>
      <c r="AQ18" s="1318"/>
      <c r="AR18" s="1318"/>
      <c r="AS18" s="1318"/>
      <c r="AT18" s="1318"/>
      <c r="AU18" s="1318"/>
      <c r="AV18" s="1318"/>
      <c r="AW18" s="1318"/>
      <c r="AX18" s="1318"/>
      <c r="AY18" s="1318"/>
      <c r="AZ18" s="1318"/>
      <c r="BA18" s="1318"/>
      <c r="BB18" s="1318"/>
      <c r="BC18" s="1318"/>
      <c r="BD18" s="1318"/>
      <c r="BE18" s="1318"/>
      <c r="BF18" s="1318"/>
      <c r="BG18" s="1318"/>
      <c r="BH18" s="1318"/>
      <c r="BI18" s="1318"/>
      <c r="BJ18" s="1318"/>
      <c r="BK18" s="1318"/>
      <c r="BL18" s="1318"/>
      <c r="BM18" s="1318"/>
      <c r="BN18" s="1318"/>
      <c r="BO18" s="1318"/>
      <c r="BP18" s="1318"/>
      <c r="BQ18" s="1318"/>
      <c r="BR18" s="1318"/>
      <c r="BS18" s="1318"/>
      <c r="BT18" s="1318"/>
      <c r="BU18" s="1318"/>
      <c r="BV18" s="1318"/>
      <c r="BW18" s="1318"/>
      <c r="BX18" s="1318"/>
      <c r="BY18" s="1318"/>
      <c r="BZ18" s="1318"/>
      <c r="CA18" s="1318"/>
      <c r="CB18" s="1318"/>
      <c r="CC18" s="1318"/>
      <c r="CD18" s="1318"/>
      <c r="CE18" s="1318"/>
      <c r="CF18" s="1318"/>
      <c r="CG18" s="1318"/>
      <c r="CH18" s="1318"/>
      <c r="CI18" s="1318"/>
      <c r="CJ18" s="1318"/>
      <c r="CK18" s="1318"/>
      <c r="CL18" s="1318"/>
      <c r="CM18" s="1318"/>
      <c r="CN18" s="1318"/>
      <c r="CO18" s="1318"/>
      <c r="CP18" s="1318"/>
      <c r="CQ18" s="1318"/>
      <c r="CR18" s="1318"/>
      <c r="CS18" s="1318"/>
      <c r="CT18" s="1318"/>
      <c r="CU18" s="1318"/>
      <c r="CV18" s="1318"/>
      <c r="CW18" s="1318"/>
      <c r="CX18" s="1318"/>
      <c r="CY18" s="1318"/>
      <c r="CZ18" s="1318"/>
      <c r="DA18" s="1318"/>
      <c r="DB18" s="1318"/>
      <c r="DC18" s="1318"/>
      <c r="DD18" s="1318"/>
      <c r="DE18" s="1318"/>
      <c r="DF18" s="1318"/>
      <c r="DG18" s="1318"/>
      <c r="DH18" s="1318"/>
      <c r="DI18" s="1318"/>
      <c r="DJ18" s="1318"/>
      <c r="DK18" s="1318"/>
      <c r="DL18" s="1318"/>
      <c r="DM18" s="1318"/>
      <c r="DN18" s="1318"/>
      <c r="DO18" s="1318"/>
      <c r="DP18" s="1318"/>
      <c r="DQ18" s="1318"/>
      <c r="DR18" s="1318"/>
      <c r="DS18" s="1318"/>
      <c r="DT18" s="1318"/>
      <c r="DU18" s="1318"/>
      <c r="DV18" s="1318"/>
      <c r="DW18" s="1318"/>
      <c r="DX18" s="1318"/>
      <c r="DY18" s="1318"/>
      <c r="DZ18" s="1318"/>
      <c r="EA18" s="1318"/>
      <c r="EB18" s="1318"/>
      <c r="EC18" s="1318"/>
      <c r="ED18" s="1318"/>
      <c r="EE18" s="1318"/>
      <c r="EF18" s="1318"/>
      <c r="EG18" s="1318"/>
      <c r="EH18" s="1318"/>
      <c r="EI18" s="1318"/>
      <c r="EJ18" s="1318"/>
      <c r="EK18" s="1318"/>
      <c r="EL18" s="1318"/>
      <c r="EM18" s="1318"/>
      <c r="EN18" s="1318"/>
      <c r="EO18" s="1318"/>
      <c r="EP18" s="1318"/>
      <c r="EQ18" s="1318"/>
      <c r="ER18" s="1318"/>
      <c r="ES18" s="1318"/>
      <c r="ET18" s="1318"/>
      <c r="EU18" s="1318"/>
      <c r="EV18" s="1318"/>
      <c r="EW18" s="1318"/>
      <c r="EX18" s="1318"/>
      <c r="EY18" s="1318"/>
      <c r="EZ18" s="1318"/>
      <c r="FA18" s="1318"/>
      <c r="FB18" s="1318"/>
      <c r="FC18" s="1318"/>
      <c r="FD18" s="1318"/>
      <c r="FE18" s="1318"/>
      <c r="FF18" s="1318"/>
      <c r="FG18" s="1318"/>
      <c r="FH18" s="1318"/>
      <c r="FI18" s="1318"/>
      <c r="FJ18" s="1318"/>
      <c r="FK18" s="1318"/>
      <c r="FL18" s="1318"/>
      <c r="FM18" s="1318"/>
      <c r="FN18" s="1318"/>
      <c r="FO18" s="1318"/>
      <c r="FP18" s="1318"/>
      <c r="FQ18" s="1318"/>
      <c r="FR18" s="1318"/>
      <c r="FS18" s="1318"/>
      <c r="FT18" s="1318"/>
      <c r="FU18" s="1318"/>
      <c r="FV18" s="1318"/>
      <c r="FW18" s="1318"/>
      <c r="FX18" s="1318"/>
      <c r="FY18" s="1318"/>
      <c r="FZ18" s="1318"/>
      <c r="GA18" s="1318"/>
      <c r="GB18" s="1318"/>
      <c r="GC18" s="1318"/>
      <c r="GD18" s="1318"/>
      <c r="GE18" s="1318"/>
      <c r="GF18" s="1318"/>
      <c r="GG18" s="1318"/>
      <c r="GH18" s="1318"/>
      <c r="GI18" s="1318"/>
      <c r="GJ18" s="1318"/>
      <c r="GK18" s="1318"/>
      <c r="GL18" s="1318"/>
      <c r="GM18" s="1318"/>
      <c r="GN18" s="1318"/>
      <c r="GO18" s="1318"/>
      <c r="GP18" s="1318"/>
      <c r="GQ18" s="1318"/>
      <c r="GR18" s="1318"/>
      <c r="GS18" s="1318"/>
      <c r="GT18" s="1318"/>
      <c r="GU18" s="1318"/>
      <c r="GV18" s="1318"/>
      <c r="GW18" s="1318"/>
      <c r="GX18" s="1318"/>
      <c r="GY18" s="1318"/>
      <c r="GZ18" s="1318"/>
      <c r="HA18" s="1318"/>
      <c r="HB18" s="1318"/>
      <c r="HC18" s="1318"/>
      <c r="HD18" s="1318"/>
      <c r="HE18" s="1318"/>
      <c r="HF18" s="1318"/>
      <c r="HG18" s="1318"/>
      <c r="HH18" s="1318"/>
      <c r="HI18" s="1318"/>
      <c r="HJ18" s="1318"/>
      <c r="HK18" s="1318"/>
      <c r="HL18" s="1318"/>
      <c r="HM18" s="1318"/>
      <c r="HN18" s="1318"/>
      <c r="HO18" s="1318"/>
      <c r="HP18" s="1318"/>
      <c r="HQ18" s="1318"/>
      <c r="HR18" s="1318"/>
      <c r="HS18" s="1318"/>
      <c r="HT18" s="1318"/>
      <c r="HU18" s="1318"/>
      <c r="HV18" s="1318"/>
      <c r="HW18" s="1318"/>
      <c r="HX18" s="1318"/>
      <c r="HY18" s="1318"/>
      <c r="HZ18" s="1318"/>
      <c r="IA18" s="1318"/>
      <c r="IB18" s="1318"/>
      <c r="IC18" s="1318"/>
      <c r="ID18" s="1318"/>
      <c r="IE18" s="1318"/>
      <c r="IF18" s="1318"/>
      <c r="IG18" s="1318"/>
      <c r="IH18" s="1318"/>
      <c r="II18" s="1318"/>
      <c r="IJ18" s="1318"/>
      <c r="IK18" s="1318"/>
      <c r="IL18" s="1318"/>
      <c r="IM18" s="1318"/>
      <c r="IN18" s="1318"/>
      <c r="IO18" s="1318"/>
      <c r="IP18" s="1318"/>
      <c r="IQ18" s="1318"/>
      <c r="IR18" s="1318"/>
      <c r="IS18" s="1318"/>
      <c r="IT18" s="1318"/>
      <c r="IU18" s="1318"/>
      <c r="IV18" s="1318"/>
    </row>
    <row r="19" spans="1:256" s="135" customFormat="1" ht="15" customHeight="1">
      <c r="A19" s="1317"/>
      <c r="B19" s="1317"/>
      <c r="C19" s="1329"/>
      <c r="D19" s="1323" t="s">
        <v>1200</v>
      </c>
      <c r="E19" s="1329"/>
      <c r="F19" s="1329"/>
      <c r="G19" s="1329"/>
      <c r="H19" s="1329"/>
      <c r="I19" s="1329"/>
      <c r="J19" s="1329"/>
      <c r="K19" s="1329"/>
      <c r="L19" s="1329"/>
      <c r="M19" s="1329"/>
      <c r="N19" s="1329"/>
      <c r="O19" s="1329"/>
      <c r="P19" s="1329"/>
      <c r="Q19" s="1329"/>
      <c r="R19" s="1329"/>
      <c r="S19" s="1329"/>
      <c r="T19" s="1329"/>
      <c r="U19" s="1329"/>
      <c r="V19" s="1329"/>
      <c r="W19" s="1329"/>
      <c r="X19" s="1329"/>
      <c r="Y19" s="1329"/>
      <c r="Z19" s="1329"/>
      <c r="AA19" s="1329"/>
      <c r="AB19" s="1329"/>
      <c r="AC19" s="1329"/>
      <c r="AD19" s="1329"/>
      <c r="AE19" s="1329"/>
      <c r="AF19" s="1329"/>
      <c r="AG19" s="1329"/>
      <c r="AH19" s="1318"/>
      <c r="AI19" s="1318"/>
      <c r="AJ19" s="1318"/>
      <c r="AK19" s="1318"/>
      <c r="AL19" s="1318"/>
      <c r="AM19" s="1318"/>
      <c r="AN19" s="1318"/>
      <c r="AO19" s="1318"/>
      <c r="AP19" s="1318"/>
      <c r="AQ19" s="1318"/>
      <c r="AR19" s="1318"/>
      <c r="AS19" s="1318"/>
      <c r="AT19" s="1318"/>
      <c r="AU19" s="1318"/>
      <c r="AV19" s="1318"/>
      <c r="AW19" s="1318"/>
      <c r="AX19" s="1318"/>
      <c r="AY19" s="1318"/>
      <c r="AZ19" s="1318"/>
      <c r="BA19" s="1318"/>
      <c r="BB19" s="1318"/>
      <c r="BC19" s="1318"/>
      <c r="BD19" s="1318"/>
      <c r="BE19" s="1318"/>
      <c r="BF19" s="1318"/>
      <c r="BG19" s="1318"/>
      <c r="BH19" s="1318"/>
      <c r="BI19" s="1318"/>
      <c r="BJ19" s="1318"/>
      <c r="BK19" s="1318"/>
      <c r="BL19" s="1318"/>
      <c r="BM19" s="1318"/>
      <c r="BN19" s="1318"/>
      <c r="BO19" s="1318"/>
      <c r="BP19" s="1318"/>
      <c r="BQ19" s="1318"/>
      <c r="BR19" s="1318"/>
      <c r="BS19" s="1318"/>
      <c r="BT19" s="1318"/>
      <c r="BU19" s="1318"/>
      <c r="BV19" s="1318"/>
      <c r="BW19" s="1318"/>
      <c r="BX19" s="1318"/>
      <c r="BY19" s="1318"/>
      <c r="BZ19" s="1318"/>
      <c r="CA19" s="1318"/>
      <c r="CB19" s="1318"/>
      <c r="CC19" s="1318"/>
      <c r="CD19" s="1318"/>
      <c r="CE19" s="1318"/>
      <c r="CF19" s="1318"/>
      <c r="CG19" s="1318"/>
      <c r="CH19" s="1318"/>
      <c r="CI19" s="1318"/>
      <c r="CJ19" s="1318"/>
      <c r="CK19" s="1318"/>
      <c r="CL19" s="1318"/>
      <c r="CM19" s="1318"/>
      <c r="CN19" s="1318"/>
      <c r="CO19" s="1318"/>
      <c r="CP19" s="1318"/>
      <c r="CQ19" s="1318"/>
      <c r="CR19" s="1318"/>
      <c r="CS19" s="1318"/>
      <c r="CT19" s="1318"/>
      <c r="CU19" s="1318"/>
      <c r="CV19" s="1318"/>
      <c r="CW19" s="1318"/>
      <c r="CX19" s="1318"/>
      <c r="CY19" s="1318"/>
      <c r="CZ19" s="1318"/>
      <c r="DA19" s="1318"/>
      <c r="DB19" s="1318"/>
      <c r="DC19" s="1318"/>
      <c r="DD19" s="1318"/>
      <c r="DE19" s="1318"/>
      <c r="DF19" s="1318"/>
      <c r="DG19" s="1318"/>
      <c r="DH19" s="1318"/>
      <c r="DI19" s="1318"/>
      <c r="DJ19" s="1318"/>
      <c r="DK19" s="1318"/>
      <c r="DL19" s="1318"/>
      <c r="DM19" s="1318"/>
      <c r="DN19" s="1318"/>
      <c r="DO19" s="1318"/>
      <c r="DP19" s="1318"/>
      <c r="DQ19" s="1318"/>
      <c r="DR19" s="1318"/>
      <c r="DS19" s="1318"/>
      <c r="DT19" s="1318"/>
      <c r="DU19" s="1318"/>
      <c r="DV19" s="1318"/>
      <c r="DW19" s="1318"/>
      <c r="DX19" s="1318"/>
      <c r="DY19" s="1318"/>
      <c r="DZ19" s="1318"/>
      <c r="EA19" s="1318"/>
      <c r="EB19" s="1318"/>
      <c r="EC19" s="1318"/>
      <c r="ED19" s="1318"/>
      <c r="EE19" s="1318"/>
      <c r="EF19" s="1318"/>
      <c r="EG19" s="1318"/>
      <c r="EH19" s="1318"/>
      <c r="EI19" s="1318"/>
      <c r="EJ19" s="1318"/>
      <c r="EK19" s="1318"/>
      <c r="EL19" s="1318"/>
      <c r="EM19" s="1318"/>
      <c r="EN19" s="1318"/>
      <c r="EO19" s="1318"/>
      <c r="EP19" s="1318"/>
      <c r="EQ19" s="1318"/>
      <c r="ER19" s="1318"/>
      <c r="ES19" s="1318"/>
      <c r="ET19" s="1318"/>
      <c r="EU19" s="1318"/>
      <c r="EV19" s="1318"/>
      <c r="EW19" s="1318"/>
      <c r="EX19" s="1318"/>
      <c r="EY19" s="1318"/>
      <c r="EZ19" s="1318"/>
      <c r="FA19" s="1318"/>
      <c r="FB19" s="1318"/>
      <c r="FC19" s="1318"/>
      <c r="FD19" s="1318"/>
      <c r="FE19" s="1318"/>
      <c r="FF19" s="1318"/>
      <c r="FG19" s="1318"/>
      <c r="FH19" s="1318"/>
      <c r="FI19" s="1318"/>
      <c r="FJ19" s="1318"/>
      <c r="FK19" s="1318"/>
      <c r="FL19" s="1318"/>
      <c r="FM19" s="1318"/>
      <c r="FN19" s="1318"/>
      <c r="FO19" s="1318"/>
      <c r="FP19" s="1318"/>
      <c r="FQ19" s="1318"/>
      <c r="FR19" s="1318"/>
      <c r="FS19" s="1318"/>
      <c r="FT19" s="1318"/>
      <c r="FU19" s="1318"/>
      <c r="FV19" s="1318"/>
      <c r="FW19" s="1318"/>
      <c r="FX19" s="1318"/>
      <c r="FY19" s="1318"/>
      <c r="FZ19" s="1318"/>
      <c r="GA19" s="1318"/>
      <c r="GB19" s="1318"/>
      <c r="GC19" s="1318"/>
      <c r="GD19" s="1318"/>
      <c r="GE19" s="1318"/>
      <c r="GF19" s="1318"/>
      <c r="GG19" s="1318"/>
      <c r="GH19" s="1318"/>
      <c r="GI19" s="1318"/>
      <c r="GJ19" s="1318"/>
      <c r="GK19" s="1318"/>
      <c r="GL19" s="1318"/>
      <c r="GM19" s="1318"/>
      <c r="GN19" s="1318"/>
      <c r="GO19" s="1318"/>
      <c r="GP19" s="1318"/>
      <c r="GQ19" s="1318"/>
      <c r="GR19" s="1318"/>
      <c r="GS19" s="1318"/>
      <c r="GT19" s="1318"/>
      <c r="GU19" s="1318"/>
      <c r="GV19" s="1318"/>
      <c r="GW19" s="1318"/>
      <c r="GX19" s="1318"/>
      <c r="GY19" s="1318"/>
      <c r="GZ19" s="1318"/>
      <c r="HA19" s="1318"/>
      <c r="HB19" s="1318"/>
      <c r="HC19" s="1318"/>
      <c r="HD19" s="1318"/>
      <c r="HE19" s="1318"/>
      <c r="HF19" s="1318"/>
      <c r="HG19" s="1318"/>
      <c r="HH19" s="1318"/>
      <c r="HI19" s="1318"/>
      <c r="HJ19" s="1318"/>
      <c r="HK19" s="1318"/>
      <c r="HL19" s="1318"/>
      <c r="HM19" s="1318"/>
      <c r="HN19" s="1318"/>
      <c r="HO19" s="1318"/>
      <c r="HP19" s="1318"/>
      <c r="HQ19" s="1318"/>
      <c r="HR19" s="1318"/>
      <c r="HS19" s="1318"/>
      <c r="HT19" s="1318"/>
      <c r="HU19" s="1318"/>
      <c r="HV19" s="1318"/>
      <c r="HW19" s="1318"/>
      <c r="HX19" s="1318"/>
      <c r="HY19" s="1318"/>
      <c r="HZ19" s="1318"/>
      <c r="IA19" s="1318"/>
      <c r="IB19" s="1318"/>
      <c r="IC19" s="1318"/>
      <c r="ID19" s="1318"/>
      <c r="IE19" s="1318"/>
      <c r="IF19" s="1318"/>
      <c r="IG19" s="1318"/>
      <c r="IH19" s="1318"/>
      <c r="II19" s="1318"/>
      <c r="IJ19" s="1318"/>
      <c r="IK19" s="1318"/>
      <c r="IL19" s="1318"/>
      <c r="IM19" s="1318"/>
      <c r="IN19" s="1318"/>
      <c r="IO19" s="1318"/>
      <c r="IP19" s="1318"/>
      <c r="IQ19" s="1318"/>
      <c r="IR19" s="1318"/>
      <c r="IS19" s="1318"/>
      <c r="IT19" s="1318"/>
      <c r="IU19" s="1318"/>
      <c r="IV19" s="1318"/>
    </row>
    <row r="20" spans="1:256" s="135" customFormat="1" ht="15" customHeight="1">
      <c r="A20" s="1317"/>
      <c r="B20" s="1317"/>
      <c r="C20" s="1329"/>
      <c r="D20" s="1323" t="s">
        <v>1201</v>
      </c>
      <c r="E20" s="1329"/>
      <c r="F20" s="1329"/>
      <c r="G20" s="1329"/>
      <c r="H20" s="1329"/>
      <c r="I20" s="1329"/>
      <c r="J20" s="1329"/>
      <c r="K20" s="1329"/>
      <c r="L20" s="1329"/>
      <c r="M20" s="1329"/>
      <c r="N20" s="1329"/>
      <c r="O20" s="1329"/>
      <c r="P20" s="1329"/>
      <c r="Q20" s="1329"/>
      <c r="R20" s="1329"/>
      <c r="S20" s="1329"/>
      <c r="T20" s="1329"/>
      <c r="U20" s="1329"/>
      <c r="V20" s="1329"/>
      <c r="W20" s="1329"/>
      <c r="X20" s="1329"/>
      <c r="Y20" s="1329"/>
      <c r="Z20" s="1329"/>
      <c r="AA20" s="1329"/>
      <c r="AB20" s="1329"/>
      <c r="AC20" s="1329"/>
      <c r="AD20" s="1329"/>
      <c r="AE20" s="1329"/>
      <c r="AF20" s="1329"/>
      <c r="AG20" s="1329"/>
      <c r="AH20" s="1318"/>
      <c r="AI20" s="1318"/>
      <c r="AJ20" s="1318"/>
      <c r="AK20" s="1318"/>
      <c r="AL20" s="1318"/>
      <c r="AM20" s="1318"/>
      <c r="AN20" s="1318"/>
      <c r="AO20" s="1318"/>
      <c r="AP20" s="1318"/>
      <c r="AQ20" s="1318"/>
      <c r="AR20" s="1318"/>
      <c r="AS20" s="1318"/>
      <c r="AT20" s="1318"/>
      <c r="AU20" s="1318"/>
      <c r="AV20" s="1318"/>
      <c r="AW20" s="1318"/>
      <c r="AX20" s="1318"/>
      <c r="AY20" s="1318"/>
      <c r="AZ20" s="1318"/>
      <c r="BA20" s="1318"/>
      <c r="BB20" s="1318"/>
      <c r="BC20" s="1318"/>
      <c r="BD20" s="1318"/>
      <c r="BE20" s="1318"/>
      <c r="BF20" s="1318"/>
      <c r="BG20" s="1318"/>
      <c r="BH20" s="1318"/>
      <c r="BI20" s="1318"/>
      <c r="BJ20" s="1318"/>
      <c r="BK20" s="1318"/>
      <c r="BL20" s="1318"/>
      <c r="BM20" s="1318"/>
      <c r="BN20" s="1318"/>
      <c r="BO20" s="1318"/>
      <c r="BP20" s="1318"/>
      <c r="BQ20" s="1318"/>
      <c r="BR20" s="1318"/>
      <c r="BS20" s="1318"/>
      <c r="BT20" s="1318"/>
      <c r="BU20" s="1318"/>
      <c r="BV20" s="1318"/>
      <c r="BW20" s="1318"/>
      <c r="BX20" s="1318"/>
      <c r="BY20" s="1318"/>
      <c r="BZ20" s="1318"/>
      <c r="CA20" s="1318"/>
      <c r="CB20" s="1318"/>
      <c r="CC20" s="1318"/>
      <c r="CD20" s="1318"/>
      <c r="CE20" s="1318"/>
      <c r="CF20" s="1318"/>
      <c r="CG20" s="1318"/>
      <c r="CH20" s="1318"/>
      <c r="CI20" s="1318"/>
      <c r="CJ20" s="1318"/>
      <c r="CK20" s="1318"/>
      <c r="CL20" s="1318"/>
      <c r="CM20" s="1318"/>
      <c r="CN20" s="1318"/>
      <c r="CO20" s="1318"/>
      <c r="CP20" s="1318"/>
      <c r="CQ20" s="1318"/>
      <c r="CR20" s="1318"/>
      <c r="CS20" s="1318"/>
      <c r="CT20" s="1318"/>
      <c r="CU20" s="1318"/>
      <c r="CV20" s="1318"/>
      <c r="CW20" s="1318"/>
      <c r="CX20" s="1318"/>
      <c r="CY20" s="1318"/>
      <c r="CZ20" s="1318"/>
      <c r="DA20" s="1318"/>
      <c r="DB20" s="1318"/>
      <c r="DC20" s="1318"/>
      <c r="DD20" s="1318"/>
      <c r="DE20" s="1318"/>
      <c r="DF20" s="1318"/>
      <c r="DG20" s="1318"/>
      <c r="DH20" s="1318"/>
      <c r="DI20" s="1318"/>
      <c r="DJ20" s="1318"/>
      <c r="DK20" s="1318"/>
      <c r="DL20" s="1318"/>
      <c r="DM20" s="1318"/>
      <c r="DN20" s="1318"/>
      <c r="DO20" s="1318"/>
      <c r="DP20" s="1318"/>
      <c r="DQ20" s="1318"/>
      <c r="DR20" s="1318"/>
      <c r="DS20" s="1318"/>
      <c r="DT20" s="1318"/>
      <c r="DU20" s="1318"/>
      <c r="DV20" s="1318"/>
      <c r="DW20" s="1318"/>
      <c r="DX20" s="1318"/>
      <c r="DY20" s="1318"/>
      <c r="DZ20" s="1318"/>
      <c r="EA20" s="1318"/>
      <c r="EB20" s="1318"/>
      <c r="EC20" s="1318"/>
      <c r="ED20" s="1318"/>
      <c r="EE20" s="1318"/>
      <c r="EF20" s="1318"/>
      <c r="EG20" s="1318"/>
      <c r="EH20" s="1318"/>
      <c r="EI20" s="1318"/>
      <c r="EJ20" s="1318"/>
      <c r="EK20" s="1318"/>
      <c r="EL20" s="1318"/>
      <c r="EM20" s="1318"/>
      <c r="EN20" s="1318"/>
      <c r="EO20" s="1318"/>
      <c r="EP20" s="1318"/>
      <c r="EQ20" s="1318"/>
      <c r="ER20" s="1318"/>
      <c r="ES20" s="1318"/>
      <c r="ET20" s="1318"/>
      <c r="EU20" s="1318"/>
      <c r="EV20" s="1318"/>
      <c r="EW20" s="1318"/>
      <c r="EX20" s="1318"/>
      <c r="EY20" s="1318"/>
      <c r="EZ20" s="1318"/>
      <c r="FA20" s="1318"/>
      <c r="FB20" s="1318"/>
      <c r="FC20" s="1318"/>
      <c r="FD20" s="1318"/>
      <c r="FE20" s="1318"/>
      <c r="FF20" s="1318"/>
      <c r="FG20" s="1318"/>
      <c r="FH20" s="1318"/>
      <c r="FI20" s="1318"/>
      <c r="FJ20" s="1318"/>
      <c r="FK20" s="1318"/>
      <c r="FL20" s="1318"/>
      <c r="FM20" s="1318"/>
      <c r="FN20" s="1318"/>
      <c r="FO20" s="1318"/>
      <c r="FP20" s="1318"/>
      <c r="FQ20" s="1318"/>
      <c r="FR20" s="1318"/>
      <c r="FS20" s="1318"/>
      <c r="FT20" s="1318"/>
      <c r="FU20" s="1318"/>
      <c r="FV20" s="1318"/>
      <c r="FW20" s="1318"/>
      <c r="FX20" s="1318"/>
      <c r="FY20" s="1318"/>
      <c r="FZ20" s="1318"/>
      <c r="GA20" s="1318"/>
      <c r="GB20" s="1318"/>
      <c r="GC20" s="1318"/>
      <c r="GD20" s="1318"/>
      <c r="GE20" s="1318"/>
      <c r="GF20" s="1318"/>
      <c r="GG20" s="1318"/>
      <c r="GH20" s="1318"/>
      <c r="GI20" s="1318"/>
      <c r="GJ20" s="1318"/>
      <c r="GK20" s="1318"/>
      <c r="GL20" s="1318"/>
      <c r="GM20" s="1318"/>
      <c r="GN20" s="1318"/>
      <c r="GO20" s="1318"/>
      <c r="GP20" s="1318"/>
      <c r="GQ20" s="1318"/>
      <c r="GR20" s="1318"/>
      <c r="GS20" s="1318"/>
      <c r="GT20" s="1318"/>
      <c r="GU20" s="1318"/>
      <c r="GV20" s="1318"/>
      <c r="GW20" s="1318"/>
      <c r="GX20" s="1318"/>
      <c r="GY20" s="1318"/>
      <c r="GZ20" s="1318"/>
      <c r="HA20" s="1318"/>
      <c r="HB20" s="1318"/>
      <c r="HC20" s="1318"/>
      <c r="HD20" s="1318"/>
      <c r="HE20" s="1318"/>
      <c r="HF20" s="1318"/>
      <c r="HG20" s="1318"/>
      <c r="HH20" s="1318"/>
      <c r="HI20" s="1318"/>
      <c r="HJ20" s="1318"/>
      <c r="HK20" s="1318"/>
      <c r="HL20" s="1318"/>
      <c r="HM20" s="1318"/>
      <c r="HN20" s="1318"/>
      <c r="HO20" s="1318"/>
      <c r="HP20" s="1318"/>
      <c r="HQ20" s="1318"/>
      <c r="HR20" s="1318"/>
      <c r="HS20" s="1318"/>
      <c r="HT20" s="1318"/>
      <c r="HU20" s="1318"/>
      <c r="HV20" s="1318"/>
      <c r="HW20" s="1318"/>
      <c r="HX20" s="1318"/>
      <c r="HY20" s="1318"/>
      <c r="HZ20" s="1318"/>
      <c r="IA20" s="1318"/>
      <c r="IB20" s="1318"/>
      <c r="IC20" s="1318"/>
      <c r="ID20" s="1318"/>
      <c r="IE20" s="1318"/>
      <c r="IF20" s="1318"/>
      <c r="IG20" s="1318"/>
      <c r="IH20" s="1318"/>
      <c r="II20" s="1318"/>
      <c r="IJ20" s="1318"/>
      <c r="IK20" s="1318"/>
      <c r="IL20" s="1318"/>
      <c r="IM20" s="1318"/>
      <c r="IN20" s="1318"/>
      <c r="IO20" s="1318"/>
      <c r="IP20" s="1318"/>
      <c r="IQ20" s="1318"/>
      <c r="IR20" s="1318"/>
      <c r="IS20" s="1318"/>
      <c r="IT20" s="1318"/>
      <c r="IU20" s="1318"/>
      <c r="IV20" s="1318"/>
    </row>
    <row r="21" spans="1:256" s="135" customFormat="1" ht="15" customHeight="1">
      <c r="A21" s="1317"/>
      <c r="B21" s="1317"/>
      <c r="C21" s="1329"/>
      <c r="D21" s="1329"/>
      <c r="E21" s="1329"/>
      <c r="F21" s="1329"/>
      <c r="G21" s="1329"/>
      <c r="H21" s="1329"/>
      <c r="I21" s="1329"/>
      <c r="J21" s="1329"/>
      <c r="K21" s="1329"/>
      <c r="L21" s="1329"/>
      <c r="M21" s="1329"/>
      <c r="N21" s="1329"/>
      <c r="O21" s="1329"/>
      <c r="P21" s="1329"/>
      <c r="Q21" s="1329"/>
      <c r="R21" s="1329"/>
      <c r="S21" s="1329"/>
      <c r="T21" s="1329"/>
      <c r="U21" s="1329"/>
      <c r="V21" s="1329"/>
      <c r="W21" s="1329"/>
      <c r="X21" s="1329"/>
      <c r="Y21" s="1329"/>
      <c r="Z21" s="1329"/>
      <c r="AA21" s="1329"/>
      <c r="AB21" s="1329"/>
      <c r="AC21" s="1329"/>
      <c r="AD21" s="1329"/>
      <c r="AE21" s="1329"/>
      <c r="AF21" s="1329"/>
      <c r="AG21" s="1329"/>
      <c r="AH21" s="1318"/>
      <c r="AI21" s="1318"/>
      <c r="AJ21" s="1318"/>
      <c r="AK21" s="1318"/>
      <c r="AL21" s="1318"/>
      <c r="AM21" s="1318"/>
      <c r="AN21" s="1318"/>
      <c r="AO21" s="1318"/>
      <c r="AP21" s="1318"/>
      <c r="AQ21" s="1318"/>
      <c r="AR21" s="1318"/>
      <c r="AS21" s="1318"/>
      <c r="AT21" s="1318"/>
      <c r="AU21" s="1318"/>
      <c r="AV21" s="1318"/>
      <c r="AW21" s="1318"/>
      <c r="AX21" s="1318"/>
      <c r="AY21" s="1318"/>
      <c r="AZ21" s="1318"/>
      <c r="BA21" s="1318"/>
      <c r="BB21" s="1318"/>
      <c r="BC21" s="1318"/>
      <c r="BD21" s="1318"/>
      <c r="BE21" s="1318"/>
      <c r="BF21" s="1318"/>
      <c r="BG21" s="1318"/>
      <c r="BH21" s="1318"/>
      <c r="BI21" s="1318"/>
      <c r="BJ21" s="1318"/>
      <c r="BK21" s="1318"/>
      <c r="BL21" s="1318"/>
      <c r="BM21" s="1318"/>
      <c r="BN21" s="1318"/>
      <c r="BO21" s="1318"/>
      <c r="BP21" s="1318"/>
      <c r="BQ21" s="1318"/>
      <c r="BR21" s="1318"/>
      <c r="BS21" s="1318"/>
      <c r="BT21" s="1318"/>
      <c r="BU21" s="1318"/>
      <c r="BV21" s="1318"/>
      <c r="BW21" s="1318"/>
      <c r="BX21" s="1318"/>
      <c r="BY21" s="1318"/>
      <c r="BZ21" s="1318"/>
      <c r="CA21" s="1318"/>
      <c r="CB21" s="1318"/>
      <c r="CC21" s="1318"/>
      <c r="CD21" s="1318"/>
      <c r="CE21" s="1318"/>
      <c r="CF21" s="1318"/>
      <c r="CG21" s="1318"/>
      <c r="CH21" s="1318"/>
      <c r="CI21" s="1318"/>
      <c r="CJ21" s="1318"/>
      <c r="CK21" s="1318"/>
      <c r="CL21" s="1318"/>
      <c r="CM21" s="1318"/>
      <c r="CN21" s="1318"/>
      <c r="CO21" s="1318"/>
      <c r="CP21" s="1318"/>
      <c r="CQ21" s="1318"/>
      <c r="CR21" s="1318"/>
      <c r="CS21" s="1318"/>
      <c r="CT21" s="1318"/>
      <c r="CU21" s="1318"/>
      <c r="CV21" s="1318"/>
      <c r="CW21" s="1318"/>
      <c r="CX21" s="1318"/>
      <c r="CY21" s="1318"/>
      <c r="CZ21" s="1318"/>
      <c r="DA21" s="1318"/>
      <c r="DB21" s="1318"/>
      <c r="DC21" s="1318"/>
      <c r="DD21" s="1318"/>
      <c r="DE21" s="1318"/>
      <c r="DF21" s="1318"/>
      <c r="DG21" s="1318"/>
      <c r="DH21" s="1318"/>
      <c r="DI21" s="1318"/>
      <c r="DJ21" s="1318"/>
      <c r="DK21" s="1318"/>
      <c r="DL21" s="1318"/>
      <c r="DM21" s="1318"/>
      <c r="DN21" s="1318"/>
      <c r="DO21" s="1318"/>
      <c r="DP21" s="1318"/>
      <c r="DQ21" s="1318"/>
      <c r="DR21" s="1318"/>
      <c r="DS21" s="1318"/>
      <c r="DT21" s="1318"/>
      <c r="DU21" s="1318"/>
      <c r="DV21" s="1318"/>
      <c r="DW21" s="1318"/>
      <c r="DX21" s="1318"/>
      <c r="DY21" s="1318"/>
      <c r="DZ21" s="1318"/>
      <c r="EA21" s="1318"/>
      <c r="EB21" s="1318"/>
      <c r="EC21" s="1318"/>
      <c r="ED21" s="1318"/>
      <c r="EE21" s="1318"/>
      <c r="EF21" s="1318"/>
      <c r="EG21" s="1318"/>
      <c r="EH21" s="1318"/>
      <c r="EI21" s="1318"/>
      <c r="EJ21" s="1318"/>
      <c r="EK21" s="1318"/>
      <c r="EL21" s="1318"/>
      <c r="EM21" s="1318"/>
      <c r="EN21" s="1318"/>
      <c r="EO21" s="1318"/>
      <c r="EP21" s="1318"/>
      <c r="EQ21" s="1318"/>
      <c r="ER21" s="1318"/>
      <c r="ES21" s="1318"/>
      <c r="ET21" s="1318"/>
      <c r="EU21" s="1318"/>
      <c r="EV21" s="1318"/>
      <c r="EW21" s="1318"/>
      <c r="EX21" s="1318"/>
      <c r="EY21" s="1318"/>
      <c r="EZ21" s="1318"/>
      <c r="FA21" s="1318"/>
      <c r="FB21" s="1318"/>
      <c r="FC21" s="1318"/>
      <c r="FD21" s="1318"/>
      <c r="FE21" s="1318"/>
      <c r="FF21" s="1318"/>
      <c r="FG21" s="1318"/>
      <c r="FH21" s="1318"/>
      <c r="FI21" s="1318"/>
      <c r="FJ21" s="1318"/>
      <c r="FK21" s="1318"/>
      <c r="FL21" s="1318"/>
      <c r="FM21" s="1318"/>
      <c r="FN21" s="1318"/>
      <c r="FO21" s="1318"/>
      <c r="FP21" s="1318"/>
      <c r="FQ21" s="1318"/>
      <c r="FR21" s="1318"/>
      <c r="FS21" s="1318"/>
      <c r="FT21" s="1318"/>
      <c r="FU21" s="1318"/>
      <c r="FV21" s="1318"/>
      <c r="FW21" s="1318"/>
      <c r="FX21" s="1318"/>
      <c r="FY21" s="1318"/>
      <c r="FZ21" s="1318"/>
      <c r="GA21" s="1318"/>
      <c r="GB21" s="1318"/>
      <c r="GC21" s="1318"/>
      <c r="GD21" s="1318"/>
      <c r="GE21" s="1318"/>
      <c r="GF21" s="1318"/>
      <c r="GG21" s="1318"/>
      <c r="GH21" s="1318"/>
      <c r="GI21" s="1318"/>
      <c r="GJ21" s="1318"/>
      <c r="GK21" s="1318"/>
      <c r="GL21" s="1318"/>
      <c r="GM21" s="1318"/>
      <c r="GN21" s="1318"/>
      <c r="GO21" s="1318"/>
      <c r="GP21" s="1318"/>
      <c r="GQ21" s="1318"/>
      <c r="GR21" s="1318"/>
      <c r="GS21" s="1318"/>
      <c r="GT21" s="1318"/>
      <c r="GU21" s="1318"/>
      <c r="GV21" s="1318"/>
      <c r="GW21" s="1318"/>
      <c r="GX21" s="1318"/>
      <c r="GY21" s="1318"/>
      <c r="GZ21" s="1318"/>
      <c r="HA21" s="1318"/>
      <c r="HB21" s="1318"/>
      <c r="HC21" s="1318"/>
      <c r="HD21" s="1318"/>
      <c r="HE21" s="1318"/>
      <c r="HF21" s="1318"/>
      <c r="HG21" s="1318"/>
      <c r="HH21" s="1318"/>
      <c r="HI21" s="1318"/>
      <c r="HJ21" s="1318"/>
      <c r="HK21" s="1318"/>
      <c r="HL21" s="1318"/>
      <c r="HM21" s="1318"/>
      <c r="HN21" s="1318"/>
      <c r="HO21" s="1318"/>
      <c r="HP21" s="1318"/>
      <c r="HQ21" s="1318"/>
      <c r="HR21" s="1318"/>
      <c r="HS21" s="1318"/>
      <c r="HT21" s="1318"/>
      <c r="HU21" s="1318"/>
      <c r="HV21" s="1318"/>
      <c r="HW21" s="1318"/>
      <c r="HX21" s="1318"/>
      <c r="HY21" s="1318"/>
      <c r="HZ21" s="1318"/>
      <c r="IA21" s="1318"/>
      <c r="IB21" s="1318"/>
      <c r="IC21" s="1318"/>
      <c r="ID21" s="1318"/>
      <c r="IE21" s="1318"/>
      <c r="IF21" s="1318"/>
      <c r="IG21" s="1318"/>
      <c r="IH21" s="1318"/>
      <c r="II21" s="1318"/>
      <c r="IJ21" s="1318"/>
      <c r="IK21" s="1318"/>
      <c r="IL21" s="1318"/>
      <c r="IM21" s="1318"/>
      <c r="IN21" s="1318"/>
      <c r="IO21" s="1318"/>
      <c r="IP21" s="1318"/>
      <c r="IQ21" s="1318"/>
      <c r="IR21" s="1318"/>
      <c r="IS21" s="1318"/>
      <c r="IT21" s="1318"/>
      <c r="IU21" s="1318"/>
      <c r="IV21" s="1318"/>
    </row>
    <row r="22" spans="1:256" s="135" customFormat="1" ht="15" customHeight="1">
      <c r="A22" s="1317"/>
      <c r="B22" s="1317"/>
      <c r="C22" s="1317"/>
      <c r="D22" s="1317"/>
      <c r="E22" s="1317"/>
      <c r="F22" s="1317"/>
      <c r="G22" s="1317"/>
      <c r="H22" s="1317"/>
      <c r="I22" s="1317"/>
      <c r="J22" s="1317"/>
      <c r="K22" s="1317"/>
      <c r="L22" s="1317"/>
      <c r="M22" s="1317"/>
      <c r="N22" s="1317"/>
      <c r="O22" s="1317"/>
      <c r="P22" s="1317"/>
      <c r="Q22" s="1317"/>
      <c r="R22" s="1317"/>
      <c r="S22" s="1317"/>
      <c r="T22" s="1317"/>
      <c r="U22" s="1317"/>
      <c r="V22" s="1317"/>
      <c r="W22" s="1317"/>
      <c r="X22" s="1317"/>
      <c r="Y22" s="1317"/>
      <c r="Z22" s="1317"/>
      <c r="AA22" s="1317"/>
      <c r="AB22" s="1317"/>
      <c r="AC22" s="1317"/>
      <c r="AD22" s="1317"/>
      <c r="AE22" s="1317"/>
      <c r="AF22" s="1317"/>
      <c r="AG22" s="1317"/>
      <c r="AH22" s="1318"/>
      <c r="AI22" s="1318"/>
      <c r="AJ22" s="1318"/>
      <c r="AK22" s="1318"/>
      <c r="AL22" s="1318"/>
      <c r="AM22" s="1318"/>
      <c r="AN22" s="1318"/>
      <c r="AO22" s="1318"/>
      <c r="AP22" s="1318"/>
      <c r="AQ22" s="1318"/>
      <c r="AR22" s="1318"/>
      <c r="AS22" s="1318"/>
      <c r="AT22" s="1318"/>
      <c r="AU22" s="1318"/>
      <c r="AV22" s="1318"/>
      <c r="AW22" s="1318"/>
      <c r="AX22" s="1318"/>
      <c r="AY22" s="1318"/>
      <c r="AZ22" s="1318"/>
      <c r="BA22" s="1318"/>
      <c r="BB22" s="1318"/>
      <c r="BC22" s="1318"/>
      <c r="BD22" s="1318"/>
      <c r="BE22" s="1318"/>
      <c r="BF22" s="1318"/>
      <c r="BG22" s="1318"/>
      <c r="BH22" s="1318"/>
      <c r="BI22" s="1318"/>
      <c r="BJ22" s="1318"/>
      <c r="BK22" s="1318"/>
      <c r="BL22" s="1318"/>
      <c r="BM22" s="1318"/>
      <c r="BN22" s="1318"/>
      <c r="BO22" s="1318"/>
      <c r="BP22" s="1318"/>
      <c r="BQ22" s="1318"/>
      <c r="BR22" s="1318"/>
      <c r="BS22" s="1318"/>
      <c r="BT22" s="1318"/>
      <c r="BU22" s="1318"/>
      <c r="BV22" s="1318"/>
      <c r="BW22" s="1318"/>
      <c r="BX22" s="1318"/>
      <c r="BY22" s="1318"/>
      <c r="BZ22" s="1318"/>
      <c r="CA22" s="1318"/>
      <c r="CB22" s="1318"/>
      <c r="CC22" s="1318"/>
      <c r="CD22" s="1318"/>
      <c r="CE22" s="1318"/>
      <c r="CF22" s="1318"/>
      <c r="CG22" s="1318"/>
      <c r="CH22" s="1318"/>
      <c r="CI22" s="1318"/>
      <c r="CJ22" s="1318"/>
      <c r="CK22" s="1318"/>
      <c r="CL22" s="1318"/>
      <c r="CM22" s="1318"/>
      <c r="CN22" s="1318"/>
      <c r="CO22" s="1318"/>
      <c r="CP22" s="1318"/>
      <c r="CQ22" s="1318"/>
      <c r="CR22" s="1318"/>
      <c r="CS22" s="1318"/>
      <c r="CT22" s="1318"/>
      <c r="CU22" s="1318"/>
      <c r="CV22" s="1318"/>
      <c r="CW22" s="1318"/>
      <c r="CX22" s="1318"/>
      <c r="CY22" s="1318"/>
      <c r="CZ22" s="1318"/>
      <c r="DA22" s="1318"/>
      <c r="DB22" s="1318"/>
      <c r="DC22" s="1318"/>
      <c r="DD22" s="1318"/>
      <c r="DE22" s="1318"/>
      <c r="DF22" s="1318"/>
      <c r="DG22" s="1318"/>
      <c r="DH22" s="1318"/>
      <c r="DI22" s="1318"/>
      <c r="DJ22" s="1318"/>
      <c r="DK22" s="1318"/>
      <c r="DL22" s="1318"/>
      <c r="DM22" s="1318"/>
      <c r="DN22" s="1318"/>
      <c r="DO22" s="1318"/>
      <c r="DP22" s="1318"/>
      <c r="DQ22" s="1318"/>
      <c r="DR22" s="1318"/>
      <c r="DS22" s="1318"/>
      <c r="DT22" s="1318"/>
      <c r="DU22" s="1318"/>
      <c r="DV22" s="1318"/>
      <c r="DW22" s="1318"/>
      <c r="DX22" s="1318"/>
      <c r="DY22" s="1318"/>
      <c r="DZ22" s="1318"/>
      <c r="EA22" s="1318"/>
      <c r="EB22" s="1318"/>
      <c r="EC22" s="1318"/>
      <c r="ED22" s="1318"/>
      <c r="EE22" s="1318"/>
      <c r="EF22" s="1318"/>
      <c r="EG22" s="1318"/>
      <c r="EH22" s="1318"/>
      <c r="EI22" s="1318"/>
      <c r="EJ22" s="1318"/>
      <c r="EK22" s="1318"/>
      <c r="EL22" s="1318"/>
      <c r="EM22" s="1318"/>
      <c r="EN22" s="1318"/>
      <c r="EO22" s="1318"/>
      <c r="EP22" s="1318"/>
      <c r="EQ22" s="1318"/>
      <c r="ER22" s="1318"/>
      <c r="ES22" s="1318"/>
      <c r="ET22" s="1318"/>
      <c r="EU22" s="1318"/>
      <c r="EV22" s="1318"/>
      <c r="EW22" s="1318"/>
      <c r="EX22" s="1318"/>
      <c r="EY22" s="1318"/>
      <c r="EZ22" s="1318"/>
      <c r="FA22" s="1318"/>
      <c r="FB22" s="1318"/>
      <c r="FC22" s="1318"/>
      <c r="FD22" s="1318"/>
      <c r="FE22" s="1318"/>
      <c r="FF22" s="1318"/>
      <c r="FG22" s="1318"/>
      <c r="FH22" s="1318"/>
      <c r="FI22" s="1318"/>
      <c r="FJ22" s="1318"/>
      <c r="FK22" s="1318"/>
      <c r="FL22" s="1318"/>
      <c r="FM22" s="1318"/>
      <c r="FN22" s="1318"/>
      <c r="FO22" s="1318"/>
      <c r="FP22" s="1318"/>
      <c r="FQ22" s="1318"/>
      <c r="FR22" s="1318"/>
      <c r="FS22" s="1318"/>
      <c r="FT22" s="1318"/>
      <c r="FU22" s="1318"/>
      <c r="FV22" s="1318"/>
      <c r="FW22" s="1318"/>
      <c r="FX22" s="1318"/>
      <c r="FY22" s="1318"/>
      <c r="FZ22" s="1318"/>
      <c r="GA22" s="1318"/>
      <c r="GB22" s="1318"/>
      <c r="GC22" s="1318"/>
      <c r="GD22" s="1318"/>
      <c r="GE22" s="1318"/>
      <c r="GF22" s="1318"/>
      <c r="GG22" s="1318"/>
      <c r="GH22" s="1318"/>
      <c r="GI22" s="1318"/>
      <c r="GJ22" s="1318"/>
      <c r="GK22" s="1318"/>
      <c r="GL22" s="1318"/>
      <c r="GM22" s="1318"/>
      <c r="GN22" s="1318"/>
      <c r="GO22" s="1318"/>
      <c r="GP22" s="1318"/>
      <c r="GQ22" s="1318"/>
      <c r="GR22" s="1318"/>
      <c r="GS22" s="1318"/>
      <c r="GT22" s="1318"/>
      <c r="GU22" s="1318"/>
      <c r="GV22" s="1318"/>
      <c r="GW22" s="1318"/>
      <c r="GX22" s="1318"/>
      <c r="GY22" s="1318"/>
      <c r="GZ22" s="1318"/>
      <c r="HA22" s="1318"/>
      <c r="HB22" s="1318"/>
      <c r="HC22" s="1318"/>
      <c r="HD22" s="1318"/>
      <c r="HE22" s="1318"/>
      <c r="HF22" s="1318"/>
      <c r="HG22" s="1318"/>
      <c r="HH22" s="1318"/>
      <c r="HI22" s="1318"/>
      <c r="HJ22" s="1318"/>
      <c r="HK22" s="1318"/>
      <c r="HL22" s="1318"/>
      <c r="HM22" s="1318"/>
      <c r="HN22" s="1318"/>
      <c r="HO22" s="1318"/>
      <c r="HP22" s="1318"/>
      <c r="HQ22" s="1318"/>
      <c r="HR22" s="1318"/>
      <c r="HS22" s="1318"/>
      <c r="HT22" s="1318"/>
      <c r="HU22" s="1318"/>
      <c r="HV22" s="1318"/>
      <c r="HW22" s="1318"/>
      <c r="HX22" s="1318"/>
      <c r="HY22" s="1318"/>
      <c r="HZ22" s="1318"/>
      <c r="IA22" s="1318"/>
      <c r="IB22" s="1318"/>
      <c r="IC22" s="1318"/>
      <c r="ID22" s="1318"/>
      <c r="IE22" s="1318"/>
      <c r="IF22" s="1318"/>
      <c r="IG22" s="1318"/>
      <c r="IH22" s="1318"/>
      <c r="II22" s="1318"/>
      <c r="IJ22" s="1318"/>
      <c r="IK22" s="1318"/>
      <c r="IL22" s="1318"/>
      <c r="IM22" s="1318"/>
      <c r="IN22" s="1318"/>
      <c r="IO22" s="1318"/>
      <c r="IP22" s="1318"/>
      <c r="IQ22" s="1318"/>
      <c r="IR22" s="1318"/>
      <c r="IS22" s="1318"/>
      <c r="IT22" s="1318"/>
      <c r="IU22" s="1318"/>
      <c r="IV22" s="1318"/>
    </row>
    <row r="23" spans="1:256" s="135" customFormat="1" ht="15" customHeight="1">
      <c r="A23" s="1317"/>
      <c r="B23" s="1317"/>
      <c r="C23" s="1325" t="s">
        <v>1202</v>
      </c>
      <c r="D23" s="1325"/>
      <c r="E23" s="1325"/>
      <c r="F23" s="1325"/>
      <c r="G23" s="1326"/>
      <c r="H23" s="1326"/>
      <c r="I23" s="1326"/>
      <c r="J23" s="1326"/>
      <c r="K23" s="1326"/>
      <c r="L23" s="1326"/>
      <c r="M23" s="1326"/>
      <c r="N23" s="1326"/>
      <c r="O23" s="1326"/>
      <c r="P23" s="1326"/>
      <c r="Q23" s="1326"/>
      <c r="R23" s="1326"/>
      <c r="S23" s="1326"/>
      <c r="T23" s="1326"/>
      <c r="U23" s="1326"/>
      <c r="V23" s="1326"/>
      <c r="W23" s="1326"/>
      <c r="X23" s="1326"/>
      <c r="Y23" s="1326"/>
      <c r="Z23" s="1326"/>
      <c r="AA23" s="1326"/>
      <c r="AB23" s="1326"/>
      <c r="AC23" s="1326"/>
      <c r="AD23" s="1326"/>
      <c r="AE23" s="1326"/>
      <c r="AF23" s="1326"/>
      <c r="AG23" s="1326"/>
      <c r="AH23" s="1318"/>
      <c r="AI23" s="1318"/>
      <c r="AJ23" s="1318"/>
      <c r="AK23" s="1318"/>
      <c r="AL23" s="1318"/>
      <c r="AM23" s="1318"/>
      <c r="AN23" s="1318"/>
      <c r="AO23" s="1318"/>
      <c r="AP23" s="1318"/>
      <c r="AQ23" s="1318"/>
      <c r="AR23" s="1318"/>
      <c r="AS23" s="1318"/>
      <c r="AT23" s="1318"/>
      <c r="AU23" s="1318"/>
      <c r="AV23" s="1318"/>
      <c r="AW23" s="1318"/>
      <c r="AX23" s="1318"/>
      <c r="AY23" s="1318"/>
      <c r="AZ23" s="1318"/>
      <c r="BA23" s="1318"/>
      <c r="BB23" s="1318"/>
      <c r="BC23" s="1318"/>
      <c r="BD23" s="1318"/>
      <c r="BE23" s="1318"/>
      <c r="BF23" s="1318"/>
      <c r="BG23" s="1318"/>
      <c r="BH23" s="1318"/>
      <c r="BI23" s="1318"/>
      <c r="BJ23" s="1318"/>
      <c r="BK23" s="1318"/>
      <c r="BL23" s="1318"/>
      <c r="BM23" s="1318"/>
      <c r="BN23" s="1318"/>
      <c r="BO23" s="1318"/>
      <c r="BP23" s="1318"/>
      <c r="BQ23" s="1318"/>
      <c r="BR23" s="1318"/>
      <c r="BS23" s="1318"/>
      <c r="BT23" s="1318"/>
      <c r="BU23" s="1318"/>
      <c r="BV23" s="1318"/>
      <c r="BW23" s="1318"/>
      <c r="BX23" s="1318"/>
      <c r="BY23" s="1318"/>
      <c r="BZ23" s="1318"/>
      <c r="CA23" s="1318"/>
      <c r="CB23" s="1318"/>
      <c r="CC23" s="1318"/>
      <c r="CD23" s="1318"/>
      <c r="CE23" s="1318"/>
      <c r="CF23" s="1318"/>
      <c r="CG23" s="1318"/>
      <c r="CH23" s="1318"/>
      <c r="CI23" s="1318"/>
      <c r="CJ23" s="1318"/>
      <c r="CK23" s="1318"/>
      <c r="CL23" s="1318"/>
      <c r="CM23" s="1318"/>
      <c r="CN23" s="1318"/>
      <c r="CO23" s="1318"/>
      <c r="CP23" s="1318"/>
      <c r="CQ23" s="1318"/>
      <c r="CR23" s="1318"/>
      <c r="CS23" s="1318"/>
      <c r="CT23" s="1318"/>
      <c r="CU23" s="1318"/>
      <c r="CV23" s="1318"/>
      <c r="CW23" s="1318"/>
      <c r="CX23" s="1318"/>
      <c r="CY23" s="1318"/>
      <c r="CZ23" s="1318"/>
      <c r="DA23" s="1318"/>
      <c r="DB23" s="1318"/>
      <c r="DC23" s="1318"/>
      <c r="DD23" s="1318"/>
      <c r="DE23" s="1318"/>
      <c r="DF23" s="1318"/>
      <c r="DG23" s="1318"/>
      <c r="DH23" s="1318"/>
      <c r="DI23" s="1318"/>
      <c r="DJ23" s="1318"/>
      <c r="DK23" s="1318"/>
      <c r="DL23" s="1318"/>
      <c r="DM23" s="1318"/>
      <c r="DN23" s="1318"/>
      <c r="DO23" s="1318"/>
      <c r="DP23" s="1318"/>
      <c r="DQ23" s="1318"/>
      <c r="DR23" s="1318"/>
      <c r="DS23" s="1318"/>
      <c r="DT23" s="1318"/>
      <c r="DU23" s="1318"/>
      <c r="DV23" s="1318"/>
      <c r="DW23" s="1318"/>
      <c r="DX23" s="1318"/>
      <c r="DY23" s="1318"/>
      <c r="DZ23" s="1318"/>
      <c r="EA23" s="1318"/>
      <c r="EB23" s="1318"/>
      <c r="EC23" s="1318"/>
      <c r="ED23" s="1318"/>
      <c r="EE23" s="1318"/>
      <c r="EF23" s="1318"/>
      <c r="EG23" s="1318"/>
      <c r="EH23" s="1318"/>
      <c r="EI23" s="1318"/>
      <c r="EJ23" s="1318"/>
      <c r="EK23" s="1318"/>
      <c r="EL23" s="1318"/>
      <c r="EM23" s="1318"/>
      <c r="EN23" s="1318"/>
      <c r="EO23" s="1318"/>
      <c r="EP23" s="1318"/>
      <c r="EQ23" s="1318"/>
      <c r="ER23" s="1318"/>
      <c r="ES23" s="1318"/>
      <c r="ET23" s="1318"/>
      <c r="EU23" s="1318"/>
      <c r="EV23" s="1318"/>
      <c r="EW23" s="1318"/>
      <c r="EX23" s="1318"/>
      <c r="EY23" s="1318"/>
      <c r="EZ23" s="1318"/>
      <c r="FA23" s="1318"/>
      <c r="FB23" s="1318"/>
      <c r="FC23" s="1318"/>
      <c r="FD23" s="1318"/>
      <c r="FE23" s="1318"/>
      <c r="FF23" s="1318"/>
      <c r="FG23" s="1318"/>
      <c r="FH23" s="1318"/>
      <c r="FI23" s="1318"/>
      <c r="FJ23" s="1318"/>
      <c r="FK23" s="1318"/>
      <c r="FL23" s="1318"/>
      <c r="FM23" s="1318"/>
      <c r="FN23" s="1318"/>
      <c r="FO23" s="1318"/>
      <c r="FP23" s="1318"/>
      <c r="FQ23" s="1318"/>
      <c r="FR23" s="1318"/>
      <c r="FS23" s="1318"/>
      <c r="FT23" s="1318"/>
      <c r="FU23" s="1318"/>
      <c r="FV23" s="1318"/>
      <c r="FW23" s="1318"/>
      <c r="FX23" s="1318"/>
      <c r="FY23" s="1318"/>
      <c r="FZ23" s="1318"/>
      <c r="GA23" s="1318"/>
      <c r="GB23" s="1318"/>
      <c r="GC23" s="1318"/>
      <c r="GD23" s="1318"/>
      <c r="GE23" s="1318"/>
      <c r="GF23" s="1318"/>
      <c r="GG23" s="1318"/>
      <c r="GH23" s="1318"/>
      <c r="GI23" s="1318"/>
      <c r="GJ23" s="1318"/>
      <c r="GK23" s="1318"/>
      <c r="GL23" s="1318"/>
      <c r="GM23" s="1318"/>
      <c r="GN23" s="1318"/>
      <c r="GO23" s="1318"/>
      <c r="GP23" s="1318"/>
      <c r="GQ23" s="1318"/>
      <c r="GR23" s="1318"/>
      <c r="GS23" s="1318"/>
      <c r="GT23" s="1318"/>
      <c r="GU23" s="1318"/>
      <c r="GV23" s="1318"/>
      <c r="GW23" s="1318"/>
      <c r="GX23" s="1318"/>
      <c r="GY23" s="1318"/>
      <c r="GZ23" s="1318"/>
      <c r="HA23" s="1318"/>
      <c r="HB23" s="1318"/>
      <c r="HC23" s="1318"/>
      <c r="HD23" s="1318"/>
      <c r="HE23" s="1318"/>
      <c r="HF23" s="1318"/>
      <c r="HG23" s="1318"/>
      <c r="HH23" s="1318"/>
      <c r="HI23" s="1318"/>
      <c r="HJ23" s="1318"/>
      <c r="HK23" s="1318"/>
      <c r="HL23" s="1318"/>
      <c r="HM23" s="1318"/>
      <c r="HN23" s="1318"/>
      <c r="HO23" s="1318"/>
      <c r="HP23" s="1318"/>
      <c r="HQ23" s="1318"/>
      <c r="HR23" s="1318"/>
      <c r="HS23" s="1318"/>
      <c r="HT23" s="1318"/>
      <c r="HU23" s="1318"/>
      <c r="HV23" s="1318"/>
      <c r="HW23" s="1318"/>
      <c r="HX23" s="1318"/>
      <c r="HY23" s="1318"/>
      <c r="HZ23" s="1318"/>
      <c r="IA23" s="1318"/>
      <c r="IB23" s="1318"/>
      <c r="IC23" s="1318"/>
      <c r="ID23" s="1318"/>
      <c r="IE23" s="1318"/>
      <c r="IF23" s="1318"/>
      <c r="IG23" s="1318"/>
      <c r="IH23" s="1318"/>
      <c r="II23" s="1318"/>
      <c r="IJ23" s="1318"/>
      <c r="IK23" s="1318"/>
      <c r="IL23" s="1318"/>
      <c r="IM23" s="1318"/>
      <c r="IN23" s="1318"/>
      <c r="IO23" s="1318"/>
      <c r="IP23" s="1318"/>
      <c r="IQ23" s="1318"/>
      <c r="IR23" s="1318"/>
      <c r="IS23" s="1318"/>
      <c r="IT23" s="1318"/>
      <c r="IU23" s="1318"/>
      <c r="IV23" s="1318"/>
    </row>
    <row r="24" spans="1:256" s="135" customFormat="1" ht="15" customHeight="1">
      <c r="A24" s="1317"/>
      <c r="B24" s="1317"/>
      <c r="C24" s="1325"/>
      <c r="D24" s="1325" t="s">
        <v>1203</v>
      </c>
      <c r="E24" s="1325"/>
      <c r="F24" s="1325"/>
      <c r="G24" s="1326"/>
      <c r="H24" s="1326"/>
      <c r="I24" s="1326"/>
      <c r="J24" s="1326"/>
      <c r="K24" s="1326"/>
      <c r="L24" s="1326"/>
      <c r="M24" s="1326"/>
      <c r="N24" s="1326"/>
      <c r="O24" s="1326"/>
      <c r="P24" s="1326"/>
      <c r="Q24" s="1326"/>
      <c r="R24" s="1326"/>
      <c r="S24" s="1326"/>
      <c r="T24" s="1326"/>
      <c r="U24" s="1326"/>
      <c r="V24" s="1326"/>
      <c r="W24" s="1326"/>
      <c r="X24" s="1326"/>
      <c r="Y24" s="1326"/>
      <c r="Z24" s="1326"/>
      <c r="AA24" s="1326"/>
      <c r="AB24" s="1326"/>
      <c r="AC24" s="1326"/>
      <c r="AD24" s="1326"/>
      <c r="AE24" s="1326"/>
      <c r="AF24" s="1326"/>
      <c r="AG24" s="1326"/>
      <c r="AH24" s="1318"/>
      <c r="AI24" s="1318"/>
      <c r="AJ24" s="1318"/>
      <c r="AK24" s="1318"/>
      <c r="AL24" s="1318"/>
      <c r="AM24" s="1318"/>
      <c r="AN24" s="1318"/>
      <c r="AO24" s="1318"/>
      <c r="AP24" s="1318"/>
      <c r="AQ24" s="1318"/>
      <c r="AR24" s="1318"/>
      <c r="AS24" s="1318"/>
      <c r="AT24" s="1318"/>
      <c r="AU24" s="1318"/>
      <c r="AV24" s="1318"/>
      <c r="AW24" s="1318"/>
      <c r="AX24" s="1318"/>
      <c r="AY24" s="1318"/>
      <c r="AZ24" s="1318"/>
      <c r="BA24" s="1318"/>
      <c r="BB24" s="1318"/>
      <c r="BC24" s="1318"/>
      <c r="BD24" s="1318"/>
      <c r="BE24" s="1318"/>
      <c r="BF24" s="1318"/>
      <c r="BG24" s="1318"/>
      <c r="BH24" s="1318"/>
      <c r="BI24" s="1318"/>
      <c r="BJ24" s="1318"/>
      <c r="BK24" s="1318"/>
      <c r="BL24" s="1318"/>
      <c r="BM24" s="1318"/>
      <c r="BN24" s="1318"/>
      <c r="BO24" s="1318"/>
      <c r="BP24" s="1318"/>
      <c r="BQ24" s="1318"/>
      <c r="BR24" s="1318"/>
      <c r="BS24" s="1318"/>
      <c r="BT24" s="1318"/>
      <c r="BU24" s="1318"/>
      <c r="BV24" s="1318"/>
      <c r="BW24" s="1318"/>
      <c r="BX24" s="1318"/>
      <c r="BY24" s="1318"/>
      <c r="BZ24" s="1318"/>
      <c r="CA24" s="1318"/>
      <c r="CB24" s="1318"/>
      <c r="CC24" s="1318"/>
      <c r="CD24" s="1318"/>
      <c r="CE24" s="1318"/>
      <c r="CF24" s="1318"/>
      <c r="CG24" s="1318"/>
      <c r="CH24" s="1318"/>
      <c r="CI24" s="1318"/>
      <c r="CJ24" s="1318"/>
      <c r="CK24" s="1318"/>
      <c r="CL24" s="1318"/>
      <c r="CM24" s="1318"/>
      <c r="CN24" s="1318"/>
      <c r="CO24" s="1318"/>
      <c r="CP24" s="1318"/>
      <c r="CQ24" s="1318"/>
      <c r="CR24" s="1318"/>
      <c r="CS24" s="1318"/>
      <c r="CT24" s="1318"/>
      <c r="CU24" s="1318"/>
      <c r="CV24" s="1318"/>
      <c r="CW24" s="1318"/>
      <c r="CX24" s="1318"/>
      <c r="CY24" s="1318"/>
      <c r="CZ24" s="1318"/>
      <c r="DA24" s="1318"/>
      <c r="DB24" s="1318"/>
      <c r="DC24" s="1318"/>
      <c r="DD24" s="1318"/>
      <c r="DE24" s="1318"/>
      <c r="DF24" s="1318"/>
      <c r="DG24" s="1318"/>
      <c r="DH24" s="1318"/>
      <c r="DI24" s="1318"/>
      <c r="DJ24" s="1318"/>
      <c r="DK24" s="1318"/>
      <c r="DL24" s="1318"/>
      <c r="DM24" s="1318"/>
      <c r="DN24" s="1318"/>
      <c r="DO24" s="1318"/>
      <c r="DP24" s="1318"/>
      <c r="DQ24" s="1318"/>
      <c r="DR24" s="1318"/>
      <c r="DS24" s="1318"/>
      <c r="DT24" s="1318"/>
      <c r="DU24" s="1318"/>
      <c r="DV24" s="1318"/>
      <c r="DW24" s="1318"/>
      <c r="DX24" s="1318"/>
      <c r="DY24" s="1318"/>
      <c r="DZ24" s="1318"/>
      <c r="EA24" s="1318"/>
      <c r="EB24" s="1318"/>
      <c r="EC24" s="1318"/>
      <c r="ED24" s="1318"/>
      <c r="EE24" s="1318"/>
      <c r="EF24" s="1318"/>
      <c r="EG24" s="1318"/>
      <c r="EH24" s="1318"/>
      <c r="EI24" s="1318"/>
      <c r="EJ24" s="1318"/>
      <c r="EK24" s="1318"/>
      <c r="EL24" s="1318"/>
      <c r="EM24" s="1318"/>
      <c r="EN24" s="1318"/>
      <c r="EO24" s="1318"/>
      <c r="EP24" s="1318"/>
      <c r="EQ24" s="1318"/>
      <c r="ER24" s="1318"/>
      <c r="ES24" s="1318"/>
      <c r="ET24" s="1318"/>
      <c r="EU24" s="1318"/>
      <c r="EV24" s="1318"/>
      <c r="EW24" s="1318"/>
      <c r="EX24" s="1318"/>
      <c r="EY24" s="1318"/>
      <c r="EZ24" s="1318"/>
      <c r="FA24" s="1318"/>
      <c r="FB24" s="1318"/>
      <c r="FC24" s="1318"/>
      <c r="FD24" s="1318"/>
      <c r="FE24" s="1318"/>
      <c r="FF24" s="1318"/>
      <c r="FG24" s="1318"/>
      <c r="FH24" s="1318"/>
      <c r="FI24" s="1318"/>
      <c r="FJ24" s="1318"/>
      <c r="FK24" s="1318"/>
      <c r="FL24" s="1318"/>
      <c r="FM24" s="1318"/>
      <c r="FN24" s="1318"/>
      <c r="FO24" s="1318"/>
      <c r="FP24" s="1318"/>
      <c r="FQ24" s="1318"/>
      <c r="FR24" s="1318"/>
      <c r="FS24" s="1318"/>
      <c r="FT24" s="1318"/>
      <c r="FU24" s="1318"/>
      <c r="FV24" s="1318"/>
      <c r="FW24" s="1318"/>
      <c r="FX24" s="1318"/>
      <c r="FY24" s="1318"/>
      <c r="FZ24" s="1318"/>
      <c r="GA24" s="1318"/>
      <c r="GB24" s="1318"/>
      <c r="GC24" s="1318"/>
      <c r="GD24" s="1318"/>
      <c r="GE24" s="1318"/>
      <c r="GF24" s="1318"/>
      <c r="GG24" s="1318"/>
      <c r="GH24" s="1318"/>
      <c r="GI24" s="1318"/>
      <c r="GJ24" s="1318"/>
      <c r="GK24" s="1318"/>
      <c r="GL24" s="1318"/>
      <c r="GM24" s="1318"/>
      <c r="GN24" s="1318"/>
      <c r="GO24" s="1318"/>
      <c r="GP24" s="1318"/>
      <c r="GQ24" s="1318"/>
      <c r="GR24" s="1318"/>
      <c r="GS24" s="1318"/>
      <c r="GT24" s="1318"/>
      <c r="GU24" s="1318"/>
      <c r="GV24" s="1318"/>
      <c r="GW24" s="1318"/>
      <c r="GX24" s="1318"/>
      <c r="GY24" s="1318"/>
      <c r="GZ24" s="1318"/>
      <c r="HA24" s="1318"/>
      <c r="HB24" s="1318"/>
      <c r="HC24" s="1318"/>
      <c r="HD24" s="1318"/>
      <c r="HE24" s="1318"/>
      <c r="HF24" s="1318"/>
      <c r="HG24" s="1318"/>
      <c r="HH24" s="1318"/>
      <c r="HI24" s="1318"/>
      <c r="HJ24" s="1318"/>
      <c r="HK24" s="1318"/>
      <c r="HL24" s="1318"/>
      <c r="HM24" s="1318"/>
      <c r="HN24" s="1318"/>
      <c r="HO24" s="1318"/>
      <c r="HP24" s="1318"/>
      <c r="HQ24" s="1318"/>
      <c r="HR24" s="1318"/>
      <c r="HS24" s="1318"/>
      <c r="HT24" s="1318"/>
      <c r="HU24" s="1318"/>
      <c r="HV24" s="1318"/>
      <c r="HW24" s="1318"/>
      <c r="HX24" s="1318"/>
      <c r="HY24" s="1318"/>
      <c r="HZ24" s="1318"/>
      <c r="IA24" s="1318"/>
      <c r="IB24" s="1318"/>
      <c r="IC24" s="1318"/>
      <c r="ID24" s="1318"/>
      <c r="IE24" s="1318"/>
      <c r="IF24" s="1318"/>
      <c r="IG24" s="1318"/>
      <c r="IH24" s="1318"/>
      <c r="II24" s="1318"/>
      <c r="IJ24" s="1318"/>
      <c r="IK24" s="1318"/>
      <c r="IL24" s="1318"/>
      <c r="IM24" s="1318"/>
      <c r="IN24" s="1318"/>
      <c r="IO24" s="1318"/>
      <c r="IP24" s="1318"/>
      <c r="IQ24" s="1318"/>
      <c r="IR24" s="1318"/>
      <c r="IS24" s="1318"/>
      <c r="IT24" s="1318"/>
      <c r="IU24" s="1318"/>
      <c r="IV24" s="1318"/>
    </row>
    <row r="25" spans="1:256" s="135" customFormat="1" ht="15" customHeight="1">
      <c r="A25" s="1317"/>
      <c r="B25" s="1317"/>
      <c r="C25" s="1317"/>
      <c r="D25" s="1317"/>
      <c r="E25" s="1317"/>
      <c r="F25" s="1317"/>
      <c r="G25" s="1317"/>
      <c r="H25" s="1317"/>
      <c r="I25" s="1317"/>
      <c r="J25" s="1317"/>
      <c r="K25" s="1317"/>
      <c r="L25" s="1317"/>
      <c r="M25" s="1317"/>
      <c r="N25" s="1317"/>
      <c r="O25" s="1317"/>
      <c r="P25" s="1317"/>
      <c r="Q25" s="1317"/>
      <c r="R25" s="1317"/>
      <c r="S25" s="1317"/>
      <c r="T25" s="1317"/>
      <c r="U25" s="1317"/>
      <c r="V25" s="1317"/>
      <c r="W25" s="1317"/>
      <c r="X25" s="1317"/>
      <c r="Y25" s="1317"/>
      <c r="Z25" s="1317"/>
      <c r="AA25" s="1317"/>
      <c r="AB25" s="1317"/>
      <c r="AC25" s="1317"/>
      <c r="AD25" s="1317"/>
      <c r="AE25" s="1317"/>
      <c r="AF25" s="1317"/>
      <c r="AG25" s="1317"/>
      <c r="AH25" s="1318"/>
      <c r="AI25" s="1318"/>
      <c r="AJ25" s="1318"/>
      <c r="AK25" s="1318"/>
      <c r="AL25" s="1318"/>
      <c r="AM25" s="1318"/>
      <c r="AN25" s="1318"/>
      <c r="AO25" s="1318"/>
      <c r="AP25" s="1318"/>
      <c r="AQ25" s="1318"/>
      <c r="AR25" s="1318"/>
      <c r="AS25" s="1318"/>
      <c r="AT25" s="1318"/>
      <c r="AU25" s="1318"/>
      <c r="AV25" s="1318"/>
      <c r="AW25" s="1318"/>
      <c r="AX25" s="1318"/>
      <c r="AY25" s="1318"/>
      <c r="AZ25" s="1318"/>
      <c r="BA25" s="1318"/>
      <c r="BB25" s="1318"/>
      <c r="BC25" s="1318"/>
      <c r="BD25" s="1318"/>
      <c r="BE25" s="1318"/>
      <c r="BF25" s="1318"/>
      <c r="BG25" s="1318"/>
      <c r="BH25" s="1318"/>
      <c r="BI25" s="1318"/>
      <c r="BJ25" s="1318"/>
      <c r="BK25" s="1318"/>
      <c r="BL25" s="1318"/>
      <c r="BM25" s="1318"/>
      <c r="BN25" s="1318"/>
      <c r="BO25" s="1318"/>
      <c r="BP25" s="1318"/>
      <c r="BQ25" s="1318"/>
      <c r="BR25" s="1318"/>
      <c r="BS25" s="1318"/>
      <c r="BT25" s="1318"/>
      <c r="BU25" s="1318"/>
      <c r="BV25" s="1318"/>
      <c r="BW25" s="1318"/>
      <c r="BX25" s="1318"/>
      <c r="BY25" s="1318"/>
      <c r="BZ25" s="1318"/>
      <c r="CA25" s="1318"/>
      <c r="CB25" s="1318"/>
      <c r="CC25" s="1318"/>
      <c r="CD25" s="1318"/>
      <c r="CE25" s="1318"/>
      <c r="CF25" s="1318"/>
      <c r="CG25" s="1318"/>
      <c r="CH25" s="1318"/>
      <c r="CI25" s="1318"/>
      <c r="CJ25" s="1318"/>
      <c r="CK25" s="1318"/>
      <c r="CL25" s="1318"/>
      <c r="CM25" s="1318"/>
      <c r="CN25" s="1318"/>
      <c r="CO25" s="1318"/>
      <c r="CP25" s="1318"/>
      <c r="CQ25" s="1318"/>
      <c r="CR25" s="1318"/>
      <c r="CS25" s="1318"/>
      <c r="CT25" s="1318"/>
      <c r="CU25" s="1318"/>
      <c r="CV25" s="1318"/>
      <c r="CW25" s="1318"/>
      <c r="CX25" s="1318"/>
      <c r="CY25" s="1318"/>
      <c r="CZ25" s="1318"/>
      <c r="DA25" s="1318"/>
      <c r="DB25" s="1318"/>
      <c r="DC25" s="1318"/>
      <c r="DD25" s="1318"/>
      <c r="DE25" s="1318"/>
      <c r="DF25" s="1318"/>
      <c r="DG25" s="1318"/>
      <c r="DH25" s="1318"/>
      <c r="DI25" s="1318"/>
      <c r="DJ25" s="1318"/>
      <c r="DK25" s="1318"/>
      <c r="DL25" s="1318"/>
      <c r="DM25" s="1318"/>
      <c r="DN25" s="1318"/>
      <c r="DO25" s="1318"/>
      <c r="DP25" s="1318"/>
      <c r="DQ25" s="1318"/>
      <c r="DR25" s="1318"/>
      <c r="DS25" s="1318"/>
      <c r="DT25" s="1318"/>
      <c r="DU25" s="1318"/>
      <c r="DV25" s="1318"/>
      <c r="DW25" s="1318"/>
      <c r="DX25" s="1318"/>
      <c r="DY25" s="1318"/>
      <c r="DZ25" s="1318"/>
      <c r="EA25" s="1318"/>
      <c r="EB25" s="1318"/>
      <c r="EC25" s="1318"/>
      <c r="ED25" s="1318"/>
      <c r="EE25" s="1318"/>
      <c r="EF25" s="1318"/>
      <c r="EG25" s="1318"/>
      <c r="EH25" s="1318"/>
      <c r="EI25" s="1318"/>
      <c r="EJ25" s="1318"/>
      <c r="EK25" s="1318"/>
      <c r="EL25" s="1318"/>
      <c r="EM25" s="1318"/>
      <c r="EN25" s="1318"/>
      <c r="EO25" s="1318"/>
      <c r="EP25" s="1318"/>
      <c r="EQ25" s="1318"/>
      <c r="ER25" s="1318"/>
      <c r="ES25" s="1318"/>
      <c r="ET25" s="1318"/>
      <c r="EU25" s="1318"/>
      <c r="EV25" s="1318"/>
      <c r="EW25" s="1318"/>
      <c r="EX25" s="1318"/>
      <c r="EY25" s="1318"/>
      <c r="EZ25" s="1318"/>
      <c r="FA25" s="1318"/>
      <c r="FB25" s="1318"/>
      <c r="FC25" s="1318"/>
      <c r="FD25" s="1318"/>
      <c r="FE25" s="1318"/>
      <c r="FF25" s="1318"/>
      <c r="FG25" s="1318"/>
      <c r="FH25" s="1318"/>
      <c r="FI25" s="1318"/>
      <c r="FJ25" s="1318"/>
      <c r="FK25" s="1318"/>
      <c r="FL25" s="1318"/>
      <c r="FM25" s="1318"/>
      <c r="FN25" s="1318"/>
      <c r="FO25" s="1318"/>
      <c r="FP25" s="1318"/>
      <c r="FQ25" s="1318"/>
      <c r="FR25" s="1318"/>
      <c r="FS25" s="1318"/>
      <c r="FT25" s="1318"/>
      <c r="FU25" s="1318"/>
      <c r="FV25" s="1318"/>
      <c r="FW25" s="1318"/>
      <c r="FX25" s="1318"/>
      <c r="FY25" s="1318"/>
      <c r="FZ25" s="1318"/>
      <c r="GA25" s="1318"/>
      <c r="GB25" s="1318"/>
      <c r="GC25" s="1318"/>
      <c r="GD25" s="1318"/>
      <c r="GE25" s="1318"/>
      <c r="GF25" s="1318"/>
      <c r="GG25" s="1318"/>
      <c r="GH25" s="1318"/>
      <c r="GI25" s="1318"/>
      <c r="GJ25" s="1318"/>
      <c r="GK25" s="1318"/>
      <c r="GL25" s="1318"/>
      <c r="GM25" s="1318"/>
      <c r="GN25" s="1318"/>
      <c r="GO25" s="1318"/>
      <c r="GP25" s="1318"/>
      <c r="GQ25" s="1318"/>
      <c r="GR25" s="1318"/>
      <c r="GS25" s="1318"/>
      <c r="GT25" s="1318"/>
      <c r="GU25" s="1318"/>
      <c r="GV25" s="1318"/>
      <c r="GW25" s="1318"/>
      <c r="GX25" s="1318"/>
      <c r="GY25" s="1318"/>
      <c r="GZ25" s="1318"/>
      <c r="HA25" s="1318"/>
      <c r="HB25" s="1318"/>
      <c r="HC25" s="1318"/>
      <c r="HD25" s="1318"/>
      <c r="HE25" s="1318"/>
      <c r="HF25" s="1318"/>
      <c r="HG25" s="1318"/>
      <c r="HH25" s="1318"/>
      <c r="HI25" s="1318"/>
      <c r="HJ25" s="1318"/>
      <c r="HK25" s="1318"/>
      <c r="HL25" s="1318"/>
      <c r="HM25" s="1318"/>
      <c r="HN25" s="1318"/>
      <c r="HO25" s="1318"/>
      <c r="HP25" s="1318"/>
      <c r="HQ25" s="1318"/>
      <c r="HR25" s="1318"/>
      <c r="HS25" s="1318"/>
      <c r="HT25" s="1318"/>
      <c r="HU25" s="1318"/>
      <c r="HV25" s="1318"/>
      <c r="HW25" s="1318"/>
      <c r="HX25" s="1318"/>
      <c r="HY25" s="1318"/>
      <c r="HZ25" s="1318"/>
      <c r="IA25" s="1318"/>
      <c r="IB25" s="1318"/>
      <c r="IC25" s="1318"/>
      <c r="ID25" s="1318"/>
      <c r="IE25" s="1318"/>
      <c r="IF25" s="1318"/>
      <c r="IG25" s="1318"/>
      <c r="IH25" s="1318"/>
      <c r="II25" s="1318"/>
      <c r="IJ25" s="1318"/>
      <c r="IK25" s="1318"/>
      <c r="IL25" s="1318"/>
      <c r="IM25" s="1318"/>
      <c r="IN25" s="1318"/>
      <c r="IO25" s="1318"/>
      <c r="IP25" s="1318"/>
      <c r="IQ25" s="1318"/>
      <c r="IR25" s="1318"/>
      <c r="IS25" s="1318"/>
      <c r="IT25" s="1318"/>
      <c r="IU25" s="1318"/>
      <c r="IV25" s="1318"/>
    </row>
    <row r="26" spans="1:256" s="135" customFormat="1" ht="15" customHeight="1">
      <c r="A26" s="1317"/>
      <c r="B26" s="1317"/>
      <c r="C26" s="1325"/>
      <c r="D26" s="1325"/>
      <c r="E26" s="1325"/>
      <c r="F26" s="1325"/>
      <c r="G26" s="1326"/>
      <c r="H26" s="1326" t="s">
        <v>1204</v>
      </c>
      <c r="I26" s="1326"/>
      <c r="J26" s="1326"/>
      <c r="K26" s="1326"/>
      <c r="L26" s="1327" t="s">
        <v>117</v>
      </c>
      <c r="M26" s="1326"/>
      <c r="N26" s="1326"/>
      <c r="O26" s="1326" t="s">
        <v>1205</v>
      </c>
      <c r="P26" s="1326"/>
      <c r="Q26" s="1326"/>
      <c r="R26" s="1326"/>
      <c r="S26" s="1327" t="s">
        <v>117</v>
      </c>
      <c r="T26" s="1326"/>
      <c r="U26" s="1326"/>
      <c r="V26" s="1326"/>
      <c r="W26" s="1326"/>
      <c r="X26" s="1326"/>
      <c r="Y26" s="1326"/>
      <c r="Z26" s="1326"/>
      <c r="AA26" s="1326"/>
      <c r="AB26" s="1326"/>
      <c r="AC26" s="1326"/>
      <c r="AD26" s="1326"/>
      <c r="AE26" s="1326"/>
      <c r="AF26" s="1326"/>
      <c r="AG26" s="1326"/>
      <c r="AH26" s="1318"/>
      <c r="AI26" s="1318"/>
      <c r="AJ26" s="1318"/>
      <c r="AK26" s="1318"/>
      <c r="AL26" s="1318"/>
      <c r="AM26" s="1318"/>
      <c r="AN26" s="1318"/>
      <c r="AO26" s="1318"/>
      <c r="AP26" s="1318"/>
      <c r="AQ26" s="1318"/>
      <c r="AR26" s="1318"/>
      <c r="AS26" s="1318"/>
      <c r="AT26" s="1318"/>
      <c r="AU26" s="1318"/>
      <c r="AV26" s="1318"/>
      <c r="AW26" s="1318"/>
      <c r="AX26" s="1318"/>
      <c r="AY26" s="1318"/>
      <c r="AZ26" s="1318"/>
      <c r="BA26" s="1318"/>
      <c r="BB26" s="1318"/>
      <c r="BC26" s="1318"/>
      <c r="BD26" s="1318"/>
      <c r="BE26" s="1318"/>
      <c r="BF26" s="1318"/>
      <c r="BG26" s="1318"/>
      <c r="BH26" s="1318"/>
      <c r="BI26" s="1318"/>
      <c r="BJ26" s="1318"/>
      <c r="BK26" s="1318"/>
      <c r="BL26" s="1318"/>
      <c r="BM26" s="1318"/>
      <c r="BN26" s="1318"/>
      <c r="BO26" s="1318"/>
      <c r="BP26" s="1318"/>
      <c r="BQ26" s="1318"/>
      <c r="BR26" s="1318"/>
      <c r="BS26" s="1318"/>
      <c r="BT26" s="1318"/>
      <c r="BU26" s="1318"/>
      <c r="BV26" s="1318"/>
      <c r="BW26" s="1318"/>
      <c r="BX26" s="1318"/>
      <c r="BY26" s="1318"/>
      <c r="BZ26" s="1318"/>
      <c r="CA26" s="1318"/>
      <c r="CB26" s="1318"/>
      <c r="CC26" s="1318"/>
      <c r="CD26" s="1318"/>
      <c r="CE26" s="1318"/>
      <c r="CF26" s="1318"/>
      <c r="CG26" s="1318"/>
      <c r="CH26" s="1318"/>
      <c r="CI26" s="1318"/>
      <c r="CJ26" s="1318"/>
      <c r="CK26" s="1318"/>
      <c r="CL26" s="1318"/>
      <c r="CM26" s="1318"/>
      <c r="CN26" s="1318"/>
      <c r="CO26" s="1318"/>
      <c r="CP26" s="1318"/>
      <c r="CQ26" s="1318"/>
      <c r="CR26" s="1318"/>
      <c r="CS26" s="1318"/>
      <c r="CT26" s="1318"/>
      <c r="CU26" s="1318"/>
      <c r="CV26" s="1318"/>
      <c r="CW26" s="1318"/>
      <c r="CX26" s="1318"/>
      <c r="CY26" s="1318"/>
      <c r="CZ26" s="1318"/>
      <c r="DA26" s="1318"/>
      <c r="DB26" s="1318"/>
      <c r="DC26" s="1318"/>
      <c r="DD26" s="1318"/>
      <c r="DE26" s="1318"/>
      <c r="DF26" s="1318"/>
      <c r="DG26" s="1318"/>
      <c r="DH26" s="1318"/>
      <c r="DI26" s="1318"/>
      <c r="DJ26" s="1318"/>
      <c r="DK26" s="1318"/>
      <c r="DL26" s="1318"/>
      <c r="DM26" s="1318"/>
      <c r="DN26" s="1318"/>
      <c r="DO26" s="1318"/>
      <c r="DP26" s="1318"/>
      <c r="DQ26" s="1318"/>
      <c r="DR26" s="1318"/>
      <c r="DS26" s="1318"/>
      <c r="DT26" s="1318"/>
      <c r="DU26" s="1318"/>
      <c r="DV26" s="1318"/>
      <c r="DW26" s="1318"/>
      <c r="DX26" s="1318"/>
      <c r="DY26" s="1318"/>
      <c r="DZ26" s="1318"/>
      <c r="EA26" s="1318"/>
      <c r="EB26" s="1318"/>
      <c r="EC26" s="1318"/>
      <c r="ED26" s="1318"/>
      <c r="EE26" s="1318"/>
      <c r="EF26" s="1318"/>
      <c r="EG26" s="1318"/>
      <c r="EH26" s="1318"/>
      <c r="EI26" s="1318"/>
      <c r="EJ26" s="1318"/>
      <c r="EK26" s="1318"/>
      <c r="EL26" s="1318"/>
      <c r="EM26" s="1318"/>
      <c r="EN26" s="1318"/>
      <c r="EO26" s="1318"/>
      <c r="EP26" s="1318"/>
      <c r="EQ26" s="1318"/>
      <c r="ER26" s="1318"/>
      <c r="ES26" s="1318"/>
      <c r="ET26" s="1318"/>
      <c r="EU26" s="1318"/>
      <c r="EV26" s="1318"/>
      <c r="EW26" s="1318"/>
      <c r="EX26" s="1318"/>
      <c r="EY26" s="1318"/>
      <c r="EZ26" s="1318"/>
      <c r="FA26" s="1318"/>
      <c r="FB26" s="1318"/>
      <c r="FC26" s="1318"/>
      <c r="FD26" s="1318"/>
      <c r="FE26" s="1318"/>
      <c r="FF26" s="1318"/>
      <c r="FG26" s="1318"/>
      <c r="FH26" s="1318"/>
      <c r="FI26" s="1318"/>
      <c r="FJ26" s="1318"/>
      <c r="FK26" s="1318"/>
      <c r="FL26" s="1318"/>
      <c r="FM26" s="1318"/>
      <c r="FN26" s="1318"/>
      <c r="FO26" s="1318"/>
      <c r="FP26" s="1318"/>
      <c r="FQ26" s="1318"/>
      <c r="FR26" s="1318"/>
      <c r="FS26" s="1318"/>
      <c r="FT26" s="1318"/>
      <c r="FU26" s="1318"/>
      <c r="FV26" s="1318"/>
      <c r="FW26" s="1318"/>
      <c r="FX26" s="1318"/>
      <c r="FY26" s="1318"/>
      <c r="FZ26" s="1318"/>
      <c r="GA26" s="1318"/>
      <c r="GB26" s="1318"/>
      <c r="GC26" s="1318"/>
      <c r="GD26" s="1318"/>
      <c r="GE26" s="1318"/>
      <c r="GF26" s="1318"/>
      <c r="GG26" s="1318"/>
      <c r="GH26" s="1318"/>
      <c r="GI26" s="1318"/>
      <c r="GJ26" s="1318"/>
      <c r="GK26" s="1318"/>
      <c r="GL26" s="1318"/>
      <c r="GM26" s="1318"/>
      <c r="GN26" s="1318"/>
      <c r="GO26" s="1318"/>
      <c r="GP26" s="1318"/>
      <c r="GQ26" s="1318"/>
      <c r="GR26" s="1318"/>
      <c r="GS26" s="1318"/>
      <c r="GT26" s="1318"/>
      <c r="GU26" s="1318"/>
      <c r="GV26" s="1318"/>
      <c r="GW26" s="1318"/>
      <c r="GX26" s="1318"/>
      <c r="GY26" s="1318"/>
      <c r="GZ26" s="1318"/>
      <c r="HA26" s="1318"/>
      <c r="HB26" s="1318"/>
      <c r="HC26" s="1318"/>
      <c r="HD26" s="1318"/>
      <c r="HE26" s="1318"/>
      <c r="HF26" s="1318"/>
      <c r="HG26" s="1318"/>
      <c r="HH26" s="1318"/>
      <c r="HI26" s="1318"/>
      <c r="HJ26" s="1318"/>
      <c r="HK26" s="1318"/>
      <c r="HL26" s="1318"/>
      <c r="HM26" s="1318"/>
      <c r="HN26" s="1318"/>
      <c r="HO26" s="1318"/>
      <c r="HP26" s="1318"/>
      <c r="HQ26" s="1318"/>
      <c r="HR26" s="1318"/>
      <c r="HS26" s="1318"/>
      <c r="HT26" s="1318"/>
      <c r="HU26" s="1318"/>
      <c r="HV26" s="1318"/>
      <c r="HW26" s="1318"/>
      <c r="HX26" s="1318"/>
      <c r="HY26" s="1318"/>
      <c r="HZ26" s="1318"/>
      <c r="IA26" s="1318"/>
      <c r="IB26" s="1318"/>
      <c r="IC26" s="1318"/>
      <c r="ID26" s="1318"/>
      <c r="IE26" s="1318"/>
      <c r="IF26" s="1318"/>
      <c r="IG26" s="1318"/>
      <c r="IH26" s="1318"/>
      <c r="II26" s="1318"/>
      <c r="IJ26" s="1318"/>
      <c r="IK26" s="1318"/>
      <c r="IL26" s="1318"/>
      <c r="IM26" s="1318"/>
      <c r="IN26" s="1318"/>
      <c r="IO26" s="1318"/>
      <c r="IP26" s="1318"/>
      <c r="IQ26" s="1318"/>
      <c r="IR26" s="1318"/>
      <c r="IS26" s="1318"/>
      <c r="IT26" s="1318"/>
      <c r="IU26" s="1318"/>
      <c r="IV26" s="1318"/>
    </row>
    <row r="27" spans="1:256" s="135" customFormat="1" ht="15" customHeight="1">
      <c r="A27" s="1317"/>
      <c r="B27" s="1317"/>
      <c r="C27" s="1325"/>
      <c r="D27" s="1325"/>
      <c r="E27" s="1325"/>
      <c r="F27" s="1325"/>
      <c r="G27" s="1326"/>
      <c r="H27" s="1326"/>
      <c r="I27" s="1326"/>
      <c r="J27" s="1326"/>
      <c r="K27" s="1326"/>
      <c r="L27" s="1326"/>
      <c r="M27" s="1326"/>
      <c r="N27" s="1326"/>
      <c r="O27" s="1326"/>
      <c r="P27" s="1326"/>
      <c r="Q27" s="1326"/>
      <c r="R27" s="1326"/>
      <c r="S27" s="1326"/>
      <c r="T27" s="1326"/>
      <c r="U27" s="1326"/>
      <c r="V27" s="1326"/>
      <c r="W27" s="1326"/>
      <c r="X27" s="1326"/>
      <c r="Y27" s="1326"/>
      <c r="Z27" s="1326"/>
      <c r="AA27" s="1326"/>
      <c r="AB27" s="1326"/>
      <c r="AC27" s="1326"/>
      <c r="AD27" s="1326"/>
      <c r="AE27" s="1326"/>
      <c r="AF27" s="1326"/>
      <c r="AG27" s="1326"/>
      <c r="AH27" s="1318"/>
      <c r="AI27" s="1318"/>
      <c r="AJ27" s="1318"/>
      <c r="AK27" s="1318"/>
      <c r="AL27" s="1318"/>
      <c r="AM27" s="1318"/>
      <c r="AN27" s="1318"/>
      <c r="AO27" s="1318"/>
      <c r="AP27" s="1318"/>
      <c r="AQ27" s="1318"/>
      <c r="AR27" s="1318"/>
      <c r="AS27" s="1318"/>
      <c r="AT27" s="1318"/>
      <c r="AU27" s="1318"/>
      <c r="AV27" s="1318"/>
      <c r="AW27" s="1318"/>
      <c r="AX27" s="1318"/>
      <c r="AY27" s="1318"/>
      <c r="AZ27" s="1318"/>
      <c r="BA27" s="1318"/>
      <c r="BB27" s="1318"/>
      <c r="BC27" s="1318"/>
      <c r="BD27" s="1318"/>
      <c r="BE27" s="1318"/>
      <c r="BF27" s="1318"/>
      <c r="BG27" s="1318"/>
      <c r="BH27" s="1318"/>
      <c r="BI27" s="1318"/>
      <c r="BJ27" s="1318"/>
      <c r="BK27" s="1318"/>
      <c r="BL27" s="1318"/>
      <c r="BM27" s="1318"/>
      <c r="BN27" s="1318"/>
      <c r="BO27" s="1318"/>
      <c r="BP27" s="1318"/>
      <c r="BQ27" s="1318"/>
      <c r="BR27" s="1318"/>
      <c r="BS27" s="1318"/>
      <c r="BT27" s="1318"/>
      <c r="BU27" s="1318"/>
      <c r="BV27" s="1318"/>
      <c r="BW27" s="1318"/>
      <c r="BX27" s="1318"/>
      <c r="BY27" s="1318"/>
      <c r="BZ27" s="1318"/>
      <c r="CA27" s="1318"/>
      <c r="CB27" s="1318"/>
      <c r="CC27" s="1318"/>
      <c r="CD27" s="1318"/>
      <c r="CE27" s="1318"/>
      <c r="CF27" s="1318"/>
      <c r="CG27" s="1318"/>
      <c r="CH27" s="1318"/>
      <c r="CI27" s="1318"/>
      <c r="CJ27" s="1318"/>
      <c r="CK27" s="1318"/>
      <c r="CL27" s="1318"/>
      <c r="CM27" s="1318"/>
      <c r="CN27" s="1318"/>
      <c r="CO27" s="1318"/>
      <c r="CP27" s="1318"/>
      <c r="CQ27" s="1318"/>
      <c r="CR27" s="1318"/>
      <c r="CS27" s="1318"/>
      <c r="CT27" s="1318"/>
      <c r="CU27" s="1318"/>
      <c r="CV27" s="1318"/>
      <c r="CW27" s="1318"/>
      <c r="CX27" s="1318"/>
      <c r="CY27" s="1318"/>
      <c r="CZ27" s="1318"/>
      <c r="DA27" s="1318"/>
      <c r="DB27" s="1318"/>
      <c r="DC27" s="1318"/>
      <c r="DD27" s="1318"/>
      <c r="DE27" s="1318"/>
      <c r="DF27" s="1318"/>
      <c r="DG27" s="1318"/>
      <c r="DH27" s="1318"/>
      <c r="DI27" s="1318"/>
      <c r="DJ27" s="1318"/>
      <c r="DK27" s="1318"/>
      <c r="DL27" s="1318"/>
      <c r="DM27" s="1318"/>
      <c r="DN27" s="1318"/>
      <c r="DO27" s="1318"/>
      <c r="DP27" s="1318"/>
      <c r="DQ27" s="1318"/>
      <c r="DR27" s="1318"/>
      <c r="DS27" s="1318"/>
      <c r="DT27" s="1318"/>
      <c r="DU27" s="1318"/>
      <c r="DV27" s="1318"/>
      <c r="DW27" s="1318"/>
      <c r="DX27" s="1318"/>
      <c r="DY27" s="1318"/>
      <c r="DZ27" s="1318"/>
      <c r="EA27" s="1318"/>
      <c r="EB27" s="1318"/>
      <c r="EC27" s="1318"/>
      <c r="ED27" s="1318"/>
      <c r="EE27" s="1318"/>
      <c r="EF27" s="1318"/>
      <c r="EG27" s="1318"/>
      <c r="EH27" s="1318"/>
      <c r="EI27" s="1318"/>
      <c r="EJ27" s="1318"/>
      <c r="EK27" s="1318"/>
      <c r="EL27" s="1318"/>
      <c r="EM27" s="1318"/>
      <c r="EN27" s="1318"/>
      <c r="EO27" s="1318"/>
      <c r="EP27" s="1318"/>
      <c r="EQ27" s="1318"/>
      <c r="ER27" s="1318"/>
      <c r="ES27" s="1318"/>
      <c r="ET27" s="1318"/>
      <c r="EU27" s="1318"/>
      <c r="EV27" s="1318"/>
      <c r="EW27" s="1318"/>
      <c r="EX27" s="1318"/>
      <c r="EY27" s="1318"/>
      <c r="EZ27" s="1318"/>
      <c r="FA27" s="1318"/>
      <c r="FB27" s="1318"/>
      <c r="FC27" s="1318"/>
      <c r="FD27" s="1318"/>
      <c r="FE27" s="1318"/>
      <c r="FF27" s="1318"/>
      <c r="FG27" s="1318"/>
      <c r="FH27" s="1318"/>
      <c r="FI27" s="1318"/>
      <c r="FJ27" s="1318"/>
      <c r="FK27" s="1318"/>
      <c r="FL27" s="1318"/>
      <c r="FM27" s="1318"/>
      <c r="FN27" s="1318"/>
      <c r="FO27" s="1318"/>
      <c r="FP27" s="1318"/>
      <c r="FQ27" s="1318"/>
      <c r="FR27" s="1318"/>
      <c r="FS27" s="1318"/>
      <c r="FT27" s="1318"/>
      <c r="FU27" s="1318"/>
      <c r="FV27" s="1318"/>
      <c r="FW27" s="1318"/>
      <c r="FX27" s="1318"/>
      <c r="FY27" s="1318"/>
      <c r="FZ27" s="1318"/>
      <c r="GA27" s="1318"/>
      <c r="GB27" s="1318"/>
      <c r="GC27" s="1318"/>
      <c r="GD27" s="1318"/>
      <c r="GE27" s="1318"/>
      <c r="GF27" s="1318"/>
      <c r="GG27" s="1318"/>
      <c r="GH27" s="1318"/>
      <c r="GI27" s="1318"/>
      <c r="GJ27" s="1318"/>
      <c r="GK27" s="1318"/>
      <c r="GL27" s="1318"/>
      <c r="GM27" s="1318"/>
      <c r="GN27" s="1318"/>
      <c r="GO27" s="1318"/>
      <c r="GP27" s="1318"/>
      <c r="GQ27" s="1318"/>
      <c r="GR27" s="1318"/>
      <c r="GS27" s="1318"/>
      <c r="GT27" s="1318"/>
      <c r="GU27" s="1318"/>
      <c r="GV27" s="1318"/>
      <c r="GW27" s="1318"/>
      <c r="GX27" s="1318"/>
      <c r="GY27" s="1318"/>
      <c r="GZ27" s="1318"/>
      <c r="HA27" s="1318"/>
      <c r="HB27" s="1318"/>
      <c r="HC27" s="1318"/>
      <c r="HD27" s="1318"/>
      <c r="HE27" s="1318"/>
      <c r="HF27" s="1318"/>
      <c r="HG27" s="1318"/>
      <c r="HH27" s="1318"/>
      <c r="HI27" s="1318"/>
      <c r="HJ27" s="1318"/>
      <c r="HK27" s="1318"/>
      <c r="HL27" s="1318"/>
      <c r="HM27" s="1318"/>
      <c r="HN27" s="1318"/>
      <c r="HO27" s="1318"/>
      <c r="HP27" s="1318"/>
      <c r="HQ27" s="1318"/>
      <c r="HR27" s="1318"/>
      <c r="HS27" s="1318"/>
      <c r="HT27" s="1318"/>
      <c r="HU27" s="1318"/>
      <c r="HV27" s="1318"/>
      <c r="HW27" s="1318"/>
      <c r="HX27" s="1318"/>
      <c r="HY27" s="1318"/>
      <c r="HZ27" s="1318"/>
      <c r="IA27" s="1318"/>
      <c r="IB27" s="1318"/>
      <c r="IC27" s="1318"/>
      <c r="ID27" s="1318"/>
      <c r="IE27" s="1318"/>
      <c r="IF27" s="1318"/>
      <c r="IG27" s="1318"/>
      <c r="IH27" s="1318"/>
      <c r="II27" s="1318"/>
      <c r="IJ27" s="1318"/>
      <c r="IK27" s="1318"/>
      <c r="IL27" s="1318"/>
      <c r="IM27" s="1318"/>
      <c r="IN27" s="1318"/>
      <c r="IO27" s="1318"/>
      <c r="IP27" s="1318"/>
      <c r="IQ27" s="1318"/>
      <c r="IR27" s="1318"/>
      <c r="IS27" s="1318"/>
      <c r="IT27" s="1318"/>
      <c r="IU27" s="1318"/>
      <c r="IV27" s="1318"/>
    </row>
    <row r="28" spans="1:256" s="135" customFormat="1" ht="15" customHeight="1">
      <c r="A28" s="1317"/>
      <c r="B28" s="1317"/>
      <c r="C28" s="1317" t="s">
        <v>1206</v>
      </c>
      <c r="D28" s="1317"/>
      <c r="E28" s="1317"/>
      <c r="F28" s="1317"/>
      <c r="G28" s="1317"/>
      <c r="H28" s="1317"/>
      <c r="I28" s="1317"/>
      <c r="J28" s="1317"/>
      <c r="K28" s="1317"/>
      <c r="L28" s="1317"/>
      <c r="M28" s="1317"/>
      <c r="N28" s="1317"/>
      <c r="O28" s="1317"/>
      <c r="P28" s="1317"/>
      <c r="Q28" s="1317"/>
      <c r="R28" s="1317"/>
      <c r="S28" s="1317"/>
      <c r="T28" s="1317"/>
      <c r="U28" s="1317"/>
      <c r="V28" s="1317"/>
      <c r="W28" s="1317"/>
      <c r="X28" s="1317"/>
      <c r="Y28" s="1317"/>
      <c r="Z28" s="1317"/>
      <c r="AA28" s="1317"/>
      <c r="AB28" s="1317"/>
      <c r="AC28" s="1317"/>
      <c r="AD28" s="1317"/>
      <c r="AE28" s="1317"/>
      <c r="AF28" s="1317"/>
      <c r="AG28" s="1317"/>
      <c r="AH28" s="1318"/>
      <c r="AI28" s="1318"/>
      <c r="AJ28" s="1318"/>
      <c r="AK28" s="1318"/>
      <c r="AL28" s="1318"/>
      <c r="AM28" s="1318"/>
      <c r="AN28" s="1318"/>
      <c r="AO28" s="1318"/>
      <c r="AP28" s="1318"/>
      <c r="AQ28" s="1318"/>
      <c r="AR28" s="1318"/>
      <c r="AS28" s="1318"/>
      <c r="AT28" s="1318"/>
      <c r="AU28" s="1318"/>
      <c r="AV28" s="1318"/>
      <c r="AW28" s="1318"/>
      <c r="AX28" s="1318"/>
      <c r="AY28" s="1318"/>
      <c r="AZ28" s="1318"/>
      <c r="BA28" s="1318"/>
      <c r="BB28" s="1318"/>
      <c r="BC28" s="1318"/>
      <c r="BD28" s="1318"/>
      <c r="BE28" s="1318"/>
      <c r="BF28" s="1318"/>
      <c r="BG28" s="1318"/>
      <c r="BH28" s="1318"/>
      <c r="BI28" s="1318"/>
      <c r="BJ28" s="1318"/>
      <c r="BK28" s="1318"/>
      <c r="BL28" s="1318"/>
      <c r="BM28" s="1318"/>
      <c r="BN28" s="1318"/>
      <c r="BO28" s="1318"/>
      <c r="BP28" s="1318"/>
      <c r="BQ28" s="1318"/>
      <c r="BR28" s="1318"/>
      <c r="BS28" s="1318"/>
      <c r="BT28" s="1318"/>
      <c r="BU28" s="1318"/>
      <c r="BV28" s="1318"/>
      <c r="BW28" s="1318"/>
      <c r="BX28" s="1318"/>
      <c r="BY28" s="1318"/>
      <c r="BZ28" s="1318"/>
      <c r="CA28" s="1318"/>
      <c r="CB28" s="1318"/>
      <c r="CC28" s="1318"/>
      <c r="CD28" s="1318"/>
      <c r="CE28" s="1318"/>
      <c r="CF28" s="1318"/>
      <c r="CG28" s="1318"/>
      <c r="CH28" s="1318"/>
      <c r="CI28" s="1318"/>
      <c r="CJ28" s="1318"/>
      <c r="CK28" s="1318"/>
      <c r="CL28" s="1318"/>
      <c r="CM28" s="1318"/>
      <c r="CN28" s="1318"/>
      <c r="CO28" s="1318"/>
      <c r="CP28" s="1318"/>
      <c r="CQ28" s="1318"/>
      <c r="CR28" s="1318"/>
      <c r="CS28" s="1318"/>
      <c r="CT28" s="1318"/>
      <c r="CU28" s="1318"/>
      <c r="CV28" s="1318"/>
      <c r="CW28" s="1318"/>
      <c r="CX28" s="1318"/>
      <c r="CY28" s="1318"/>
      <c r="CZ28" s="1318"/>
      <c r="DA28" s="1318"/>
      <c r="DB28" s="1318"/>
      <c r="DC28" s="1318"/>
      <c r="DD28" s="1318"/>
      <c r="DE28" s="1318"/>
      <c r="DF28" s="1318"/>
      <c r="DG28" s="1318"/>
      <c r="DH28" s="1318"/>
      <c r="DI28" s="1318"/>
      <c r="DJ28" s="1318"/>
      <c r="DK28" s="1318"/>
      <c r="DL28" s="1318"/>
      <c r="DM28" s="1318"/>
      <c r="DN28" s="1318"/>
      <c r="DO28" s="1318"/>
      <c r="DP28" s="1318"/>
      <c r="DQ28" s="1318"/>
      <c r="DR28" s="1318"/>
      <c r="DS28" s="1318"/>
      <c r="DT28" s="1318"/>
      <c r="DU28" s="1318"/>
      <c r="DV28" s="1318"/>
      <c r="DW28" s="1318"/>
      <c r="DX28" s="1318"/>
      <c r="DY28" s="1318"/>
      <c r="DZ28" s="1318"/>
      <c r="EA28" s="1318"/>
      <c r="EB28" s="1318"/>
      <c r="EC28" s="1318"/>
      <c r="ED28" s="1318"/>
      <c r="EE28" s="1318"/>
      <c r="EF28" s="1318"/>
      <c r="EG28" s="1318"/>
      <c r="EH28" s="1318"/>
      <c r="EI28" s="1318"/>
      <c r="EJ28" s="1318"/>
      <c r="EK28" s="1318"/>
      <c r="EL28" s="1318"/>
      <c r="EM28" s="1318"/>
      <c r="EN28" s="1318"/>
      <c r="EO28" s="1318"/>
      <c r="EP28" s="1318"/>
      <c r="EQ28" s="1318"/>
      <c r="ER28" s="1318"/>
      <c r="ES28" s="1318"/>
      <c r="ET28" s="1318"/>
      <c r="EU28" s="1318"/>
      <c r="EV28" s="1318"/>
      <c r="EW28" s="1318"/>
      <c r="EX28" s="1318"/>
      <c r="EY28" s="1318"/>
      <c r="EZ28" s="1318"/>
      <c r="FA28" s="1318"/>
      <c r="FB28" s="1318"/>
      <c r="FC28" s="1318"/>
      <c r="FD28" s="1318"/>
      <c r="FE28" s="1318"/>
      <c r="FF28" s="1318"/>
      <c r="FG28" s="1318"/>
      <c r="FH28" s="1318"/>
      <c r="FI28" s="1318"/>
      <c r="FJ28" s="1318"/>
      <c r="FK28" s="1318"/>
      <c r="FL28" s="1318"/>
      <c r="FM28" s="1318"/>
      <c r="FN28" s="1318"/>
      <c r="FO28" s="1318"/>
      <c r="FP28" s="1318"/>
      <c r="FQ28" s="1318"/>
      <c r="FR28" s="1318"/>
      <c r="FS28" s="1318"/>
      <c r="FT28" s="1318"/>
      <c r="FU28" s="1318"/>
      <c r="FV28" s="1318"/>
      <c r="FW28" s="1318"/>
      <c r="FX28" s="1318"/>
      <c r="FY28" s="1318"/>
      <c r="FZ28" s="1318"/>
      <c r="GA28" s="1318"/>
      <c r="GB28" s="1318"/>
      <c r="GC28" s="1318"/>
      <c r="GD28" s="1318"/>
      <c r="GE28" s="1318"/>
      <c r="GF28" s="1318"/>
      <c r="GG28" s="1318"/>
      <c r="GH28" s="1318"/>
      <c r="GI28" s="1318"/>
      <c r="GJ28" s="1318"/>
      <c r="GK28" s="1318"/>
      <c r="GL28" s="1318"/>
      <c r="GM28" s="1318"/>
      <c r="GN28" s="1318"/>
      <c r="GO28" s="1318"/>
      <c r="GP28" s="1318"/>
      <c r="GQ28" s="1318"/>
      <c r="GR28" s="1318"/>
      <c r="GS28" s="1318"/>
      <c r="GT28" s="1318"/>
      <c r="GU28" s="1318"/>
      <c r="GV28" s="1318"/>
      <c r="GW28" s="1318"/>
      <c r="GX28" s="1318"/>
      <c r="GY28" s="1318"/>
      <c r="GZ28" s="1318"/>
      <c r="HA28" s="1318"/>
      <c r="HB28" s="1318"/>
      <c r="HC28" s="1318"/>
      <c r="HD28" s="1318"/>
      <c r="HE28" s="1318"/>
      <c r="HF28" s="1318"/>
      <c r="HG28" s="1318"/>
      <c r="HH28" s="1318"/>
      <c r="HI28" s="1318"/>
      <c r="HJ28" s="1318"/>
      <c r="HK28" s="1318"/>
      <c r="HL28" s="1318"/>
      <c r="HM28" s="1318"/>
      <c r="HN28" s="1318"/>
      <c r="HO28" s="1318"/>
      <c r="HP28" s="1318"/>
      <c r="HQ28" s="1318"/>
      <c r="HR28" s="1318"/>
      <c r="HS28" s="1318"/>
      <c r="HT28" s="1318"/>
      <c r="HU28" s="1318"/>
      <c r="HV28" s="1318"/>
      <c r="HW28" s="1318"/>
      <c r="HX28" s="1318"/>
      <c r="HY28" s="1318"/>
      <c r="HZ28" s="1318"/>
      <c r="IA28" s="1318"/>
      <c r="IB28" s="1318"/>
      <c r="IC28" s="1318"/>
      <c r="ID28" s="1318"/>
      <c r="IE28" s="1318"/>
      <c r="IF28" s="1318"/>
      <c r="IG28" s="1318"/>
      <c r="IH28" s="1318"/>
      <c r="II28" s="1318"/>
      <c r="IJ28" s="1318"/>
      <c r="IK28" s="1318"/>
      <c r="IL28" s="1318"/>
      <c r="IM28" s="1318"/>
      <c r="IN28" s="1318"/>
      <c r="IO28" s="1318"/>
      <c r="IP28" s="1318"/>
      <c r="IQ28" s="1318"/>
      <c r="IR28" s="1318"/>
      <c r="IS28" s="1318"/>
      <c r="IT28" s="1318"/>
      <c r="IU28" s="1318"/>
      <c r="IV28" s="1318"/>
    </row>
    <row r="29" spans="1:256" s="135" customFormat="1" ht="15" customHeight="1">
      <c r="A29" s="1317"/>
      <c r="B29" s="1317"/>
      <c r="C29" s="1324"/>
      <c r="D29" s="1324"/>
      <c r="E29" s="1324"/>
      <c r="F29" s="1324"/>
      <c r="G29" s="1324"/>
      <c r="H29" s="1324"/>
      <c r="I29" s="1324"/>
      <c r="J29" s="1324"/>
      <c r="K29" s="1324"/>
      <c r="L29" s="1324"/>
      <c r="M29" s="1324"/>
      <c r="N29" s="1324"/>
      <c r="O29" s="1324"/>
      <c r="P29" s="1324"/>
      <c r="Q29" s="1324"/>
      <c r="R29" s="1324"/>
      <c r="S29" s="1324"/>
      <c r="T29" s="1324"/>
      <c r="U29" s="1324"/>
      <c r="V29" s="1324"/>
      <c r="W29" s="1324"/>
      <c r="X29" s="1324"/>
      <c r="Y29" s="1324"/>
      <c r="Z29" s="1324"/>
      <c r="AA29" s="1324"/>
      <c r="AB29" s="1324"/>
      <c r="AC29" s="1324"/>
      <c r="AD29" s="1324"/>
      <c r="AE29" s="1324"/>
      <c r="AF29" s="1324"/>
      <c r="AG29" s="1324"/>
      <c r="AH29" s="1318"/>
      <c r="AI29" s="1318"/>
      <c r="AJ29" s="1318"/>
      <c r="AK29" s="1318"/>
      <c r="AL29" s="1318"/>
      <c r="AM29" s="1318"/>
      <c r="AN29" s="1318"/>
      <c r="AO29" s="1318"/>
      <c r="AP29" s="1318"/>
      <c r="AQ29" s="1318"/>
      <c r="AR29" s="1318"/>
      <c r="AS29" s="1318"/>
      <c r="AT29" s="1318"/>
      <c r="AU29" s="1318"/>
      <c r="AV29" s="1318"/>
      <c r="AW29" s="1318"/>
      <c r="AX29" s="1318"/>
      <c r="AY29" s="1318"/>
      <c r="AZ29" s="1318"/>
      <c r="BA29" s="1318"/>
      <c r="BB29" s="1318"/>
      <c r="BC29" s="1318"/>
      <c r="BD29" s="1318"/>
      <c r="BE29" s="1318"/>
      <c r="BF29" s="1318"/>
      <c r="BG29" s="1318"/>
      <c r="BH29" s="1318"/>
      <c r="BI29" s="1318"/>
      <c r="BJ29" s="1318"/>
      <c r="BK29" s="1318"/>
      <c r="BL29" s="1318"/>
      <c r="BM29" s="1318"/>
      <c r="BN29" s="1318"/>
      <c r="BO29" s="1318"/>
      <c r="BP29" s="1318"/>
      <c r="BQ29" s="1318"/>
      <c r="BR29" s="1318"/>
      <c r="BS29" s="1318"/>
      <c r="BT29" s="1318"/>
      <c r="BU29" s="1318"/>
      <c r="BV29" s="1318"/>
      <c r="BW29" s="1318"/>
      <c r="BX29" s="1318"/>
      <c r="BY29" s="1318"/>
      <c r="BZ29" s="1318"/>
      <c r="CA29" s="1318"/>
      <c r="CB29" s="1318"/>
      <c r="CC29" s="1318"/>
      <c r="CD29" s="1318"/>
      <c r="CE29" s="1318"/>
      <c r="CF29" s="1318"/>
      <c r="CG29" s="1318"/>
      <c r="CH29" s="1318"/>
      <c r="CI29" s="1318"/>
      <c r="CJ29" s="1318"/>
      <c r="CK29" s="1318"/>
      <c r="CL29" s="1318"/>
      <c r="CM29" s="1318"/>
      <c r="CN29" s="1318"/>
      <c r="CO29" s="1318"/>
      <c r="CP29" s="1318"/>
      <c r="CQ29" s="1318"/>
      <c r="CR29" s="1318"/>
      <c r="CS29" s="1318"/>
      <c r="CT29" s="1318"/>
      <c r="CU29" s="1318"/>
      <c r="CV29" s="1318"/>
      <c r="CW29" s="1318"/>
      <c r="CX29" s="1318"/>
      <c r="CY29" s="1318"/>
      <c r="CZ29" s="1318"/>
      <c r="DA29" s="1318"/>
      <c r="DB29" s="1318"/>
      <c r="DC29" s="1318"/>
      <c r="DD29" s="1318"/>
      <c r="DE29" s="1318"/>
      <c r="DF29" s="1318"/>
      <c r="DG29" s="1318"/>
      <c r="DH29" s="1318"/>
      <c r="DI29" s="1318"/>
      <c r="DJ29" s="1318"/>
      <c r="DK29" s="1318"/>
      <c r="DL29" s="1318"/>
      <c r="DM29" s="1318"/>
      <c r="DN29" s="1318"/>
      <c r="DO29" s="1318"/>
      <c r="DP29" s="1318"/>
      <c r="DQ29" s="1318"/>
      <c r="DR29" s="1318"/>
      <c r="DS29" s="1318"/>
      <c r="DT29" s="1318"/>
      <c r="DU29" s="1318"/>
      <c r="DV29" s="1318"/>
      <c r="DW29" s="1318"/>
      <c r="DX29" s="1318"/>
      <c r="DY29" s="1318"/>
      <c r="DZ29" s="1318"/>
      <c r="EA29" s="1318"/>
      <c r="EB29" s="1318"/>
      <c r="EC29" s="1318"/>
      <c r="ED29" s="1318"/>
      <c r="EE29" s="1318"/>
      <c r="EF29" s="1318"/>
      <c r="EG29" s="1318"/>
      <c r="EH29" s="1318"/>
      <c r="EI29" s="1318"/>
      <c r="EJ29" s="1318"/>
      <c r="EK29" s="1318"/>
      <c r="EL29" s="1318"/>
      <c r="EM29" s="1318"/>
      <c r="EN29" s="1318"/>
      <c r="EO29" s="1318"/>
      <c r="EP29" s="1318"/>
      <c r="EQ29" s="1318"/>
      <c r="ER29" s="1318"/>
      <c r="ES29" s="1318"/>
      <c r="ET29" s="1318"/>
      <c r="EU29" s="1318"/>
      <c r="EV29" s="1318"/>
      <c r="EW29" s="1318"/>
      <c r="EX29" s="1318"/>
      <c r="EY29" s="1318"/>
      <c r="EZ29" s="1318"/>
      <c r="FA29" s="1318"/>
      <c r="FB29" s="1318"/>
      <c r="FC29" s="1318"/>
      <c r="FD29" s="1318"/>
      <c r="FE29" s="1318"/>
      <c r="FF29" s="1318"/>
      <c r="FG29" s="1318"/>
      <c r="FH29" s="1318"/>
      <c r="FI29" s="1318"/>
      <c r="FJ29" s="1318"/>
      <c r="FK29" s="1318"/>
      <c r="FL29" s="1318"/>
      <c r="FM29" s="1318"/>
      <c r="FN29" s="1318"/>
      <c r="FO29" s="1318"/>
      <c r="FP29" s="1318"/>
      <c r="FQ29" s="1318"/>
      <c r="FR29" s="1318"/>
      <c r="FS29" s="1318"/>
      <c r="FT29" s="1318"/>
      <c r="FU29" s="1318"/>
      <c r="FV29" s="1318"/>
      <c r="FW29" s="1318"/>
      <c r="FX29" s="1318"/>
      <c r="FY29" s="1318"/>
      <c r="FZ29" s="1318"/>
      <c r="GA29" s="1318"/>
      <c r="GB29" s="1318"/>
      <c r="GC29" s="1318"/>
      <c r="GD29" s="1318"/>
      <c r="GE29" s="1318"/>
      <c r="GF29" s="1318"/>
      <c r="GG29" s="1318"/>
      <c r="GH29" s="1318"/>
      <c r="GI29" s="1318"/>
      <c r="GJ29" s="1318"/>
      <c r="GK29" s="1318"/>
      <c r="GL29" s="1318"/>
      <c r="GM29" s="1318"/>
      <c r="GN29" s="1318"/>
      <c r="GO29" s="1318"/>
      <c r="GP29" s="1318"/>
      <c r="GQ29" s="1318"/>
      <c r="GR29" s="1318"/>
      <c r="GS29" s="1318"/>
      <c r="GT29" s="1318"/>
      <c r="GU29" s="1318"/>
      <c r="GV29" s="1318"/>
      <c r="GW29" s="1318"/>
      <c r="GX29" s="1318"/>
      <c r="GY29" s="1318"/>
      <c r="GZ29" s="1318"/>
      <c r="HA29" s="1318"/>
      <c r="HB29" s="1318"/>
      <c r="HC29" s="1318"/>
      <c r="HD29" s="1318"/>
      <c r="HE29" s="1318"/>
      <c r="HF29" s="1318"/>
      <c r="HG29" s="1318"/>
      <c r="HH29" s="1318"/>
      <c r="HI29" s="1318"/>
      <c r="HJ29" s="1318"/>
      <c r="HK29" s="1318"/>
      <c r="HL29" s="1318"/>
      <c r="HM29" s="1318"/>
      <c r="HN29" s="1318"/>
      <c r="HO29" s="1318"/>
      <c r="HP29" s="1318"/>
      <c r="HQ29" s="1318"/>
      <c r="HR29" s="1318"/>
      <c r="HS29" s="1318"/>
      <c r="HT29" s="1318"/>
      <c r="HU29" s="1318"/>
      <c r="HV29" s="1318"/>
      <c r="HW29" s="1318"/>
      <c r="HX29" s="1318"/>
      <c r="HY29" s="1318"/>
      <c r="HZ29" s="1318"/>
      <c r="IA29" s="1318"/>
      <c r="IB29" s="1318"/>
      <c r="IC29" s="1318"/>
      <c r="ID29" s="1318"/>
      <c r="IE29" s="1318"/>
      <c r="IF29" s="1318"/>
      <c r="IG29" s="1318"/>
      <c r="IH29" s="1318"/>
      <c r="II29" s="1318"/>
      <c r="IJ29" s="1318"/>
      <c r="IK29" s="1318"/>
      <c r="IL29" s="1318"/>
      <c r="IM29" s="1318"/>
      <c r="IN29" s="1318"/>
      <c r="IO29" s="1318"/>
      <c r="IP29" s="1318"/>
      <c r="IQ29" s="1318"/>
      <c r="IR29" s="1318"/>
      <c r="IS29" s="1318"/>
      <c r="IT29" s="1318"/>
      <c r="IU29" s="1318"/>
      <c r="IV29" s="1318"/>
    </row>
    <row r="30" spans="1:256" s="135" customFormat="1" ht="15" customHeight="1">
      <c r="A30" s="1317"/>
      <c r="B30" s="1317"/>
      <c r="C30" s="1317"/>
      <c r="D30" s="1317"/>
      <c r="E30" s="1317"/>
      <c r="F30" s="1317"/>
      <c r="G30" s="1317"/>
      <c r="H30" s="1317" t="s">
        <v>1204</v>
      </c>
      <c r="I30" s="1317"/>
      <c r="J30" s="1317"/>
      <c r="K30" s="1317"/>
      <c r="L30" s="1327" t="s">
        <v>117</v>
      </c>
      <c r="M30" s="1317"/>
      <c r="N30" s="1317"/>
      <c r="O30" s="1317" t="s">
        <v>1205</v>
      </c>
      <c r="P30" s="1317"/>
      <c r="Q30" s="1317"/>
      <c r="R30" s="1317"/>
      <c r="S30" s="1327" t="s">
        <v>117</v>
      </c>
      <c r="T30" s="1317"/>
      <c r="U30" s="1317"/>
      <c r="V30" s="1317"/>
      <c r="W30" s="1317"/>
      <c r="X30" s="1317"/>
      <c r="Y30" s="1317"/>
      <c r="Z30" s="1317"/>
      <c r="AA30" s="1317"/>
      <c r="AB30" s="1317"/>
      <c r="AC30" s="1317"/>
      <c r="AD30" s="1317"/>
      <c r="AE30" s="1317"/>
      <c r="AF30" s="1317"/>
      <c r="AG30" s="1317"/>
      <c r="AH30" s="1318"/>
      <c r="AI30" s="1318"/>
      <c r="AJ30" s="1318"/>
      <c r="AK30" s="1318"/>
      <c r="AL30" s="1318"/>
      <c r="AM30" s="1318"/>
      <c r="AN30" s="1318"/>
      <c r="AO30" s="1318"/>
      <c r="AP30" s="1318"/>
      <c r="AQ30" s="1318"/>
      <c r="AR30" s="1318"/>
      <c r="AS30" s="1318"/>
      <c r="AT30" s="1318"/>
      <c r="AU30" s="1318"/>
      <c r="AV30" s="1318"/>
      <c r="AW30" s="1318"/>
      <c r="AX30" s="1318"/>
      <c r="AY30" s="1318"/>
      <c r="AZ30" s="1318"/>
      <c r="BA30" s="1318"/>
      <c r="BB30" s="1318"/>
      <c r="BC30" s="1318"/>
      <c r="BD30" s="1318"/>
      <c r="BE30" s="1318"/>
      <c r="BF30" s="1318"/>
      <c r="BG30" s="1318"/>
      <c r="BH30" s="1318"/>
      <c r="BI30" s="1318"/>
      <c r="BJ30" s="1318"/>
      <c r="BK30" s="1318"/>
      <c r="BL30" s="1318"/>
      <c r="BM30" s="1318"/>
      <c r="BN30" s="1318"/>
      <c r="BO30" s="1318"/>
      <c r="BP30" s="1318"/>
      <c r="BQ30" s="1318"/>
      <c r="BR30" s="1318"/>
      <c r="BS30" s="1318"/>
      <c r="BT30" s="1318"/>
      <c r="BU30" s="1318"/>
      <c r="BV30" s="1318"/>
      <c r="BW30" s="1318"/>
      <c r="BX30" s="1318"/>
      <c r="BY30" s="1318"/>
      <c r="BZ30" s="1318"/>
      <c r="CA30" s="1318"/>
      <c r="CB30" s="1318"/>
      <c r="CC30" s="1318"/>
      <c r="CD30" s="1318"/>
      <c r="CE30" s="1318"/>
      <c r="CF30" s="1318"/>
      <c r="CG30" s="1318"/>
      <c r="CH30" s="1318"/>
      <c r="CI30" s="1318"/>
      <c r="CJ30" s="1318"/>
      <c r="CK30" s="1318"/>
      <c r="CL30" s="1318"/>
      <c r="CM30" s="1318"/>
      <c r="CN30" s="1318"/>
      <c r="CO30" s="1318"/>
      <c r="CP30" s="1318"/>
      <c r="CQ30" s="1318"/>
      <c r="CR30" s="1318"/>
      <c r="CS30" s="1318"/>
      <c r="CT30" s="1318"/>
      <c r="CU30" s="1318"/>
      <c r="CV30" s="1318"/>
      <c r="CW30" s="1318"/>
      <c r="CX30" s="1318"/>
      <c r="CY30" s="1318"/>
      <c r="CZ30" s="1318"/>
      <c r="DA30" s="1318"/>
      <c r="DB30" s="1318"/>
      <c r="DC30" s="1318"/>
      <c r="DD30" s="1318"/>
      <c r="DE30" s="1318"/>
      <c r="DF30" s="1318"/>
      <c r="DG30" s="1318"/>
      <c r="DH30" s="1318"/>
      <c r="DI30" s="1318"/>
      <c r="DJ30" s="1318"/>
      <c r="DK30" s="1318"/>
      <c r="DL30" s="1318"/>
      <c r="DM30" s="1318"/>
      <c r="DN30" s="1318"/>
      <c r="DO30" s="1318"/>
      <c r="DP30" s="1318"/>
      <c r="DQ30" s="1318"/>
      <c r="DR30" s="1318"/>
      <c r="DS30" s="1318"/>
      <c r="DT30" s="1318"/>
      <c r="DU30" s="1318"/>
      <c r="DV30" s="1318"/>
      <c r="DW30" s="1318"/>
      <c r="DX30" s="1318"/>
      <c r="DY30" s="1318"/>
      <c r="DZ30" s="1318"/>
      <c r="EA30" s="1318"/>
      <c r="EB30" s="1318"/>
      <c r="EC30" s="1318"/>
      <c r="ED30" s="1318"/>
      <c r="EE30" s="1318"/>
      <c r="EF30" s="1318"/>
      <c r="EG30" s="1318"/>
      <c r="EH30" s="1318"/>
      <c r="EI30" s="1318"/>
      <c r="EJ30" s="1318"/>
      <c r="EK30" s="1318"/>
      <c r="EL30" s="1318"/>
      <c r="EM30" s="1318"/>
      <c r="EN30" s="1318"/>
      <c r="EO30" s="1318"/>
      <c r="EP30" s="1318"/>
      <c r="EQ30" s="1318"/>
      <c r="ER30" s="1318"/>
      <c r="ES30" s="1318"/>
      <c r="ET30" s="1318"/>
      <c r="EU30" s="1318"/>
      <c r="EV30" s="1318"/>
      <c r="EW30" s="1318"/>
      <c r="EX30" s="1318"/>
      <c r="EY30" s="1318"/>
      <c r="EZ30" s="1318"/>
      <c r="FA30" s="1318"/>
      <c r="FB30" s="1318"/>
      <c r="FC30" s="1318"/>
      <c r="FD30" s="1318"/>
      <c r="FE30" s="1318"/>
      <c r="FF30" s="1318"/>
      <c r="FG30" s="1318"/>
      <c r="FH30" s="1318"/>
      <c r="FI30" s="1318"/>
      <c r="FJ30" s="1318"/>
      <c r="FK30" s="1318"/>
      <c r="FL30" s="1318"/>
      <c r="FM30" s="1318"/>
      <c r="FN30" s="1318"/>
      <c r="FO30" s="1318"/>
      <c r="FP30" s="1318"/>
      <c r="FQ30" s="1318"/>
      <c r="FR30" s="1318"/>
      <c r="FS30" s="1318"/>
      <c r="FT30" s="1318"/>
      <c r="FU30" s="1318"/>
      <c r="FV30" s="1318"/>
      <c r="FW30" s="1318"/>
      <c r="FX30" s="1318"/>
      <c r="FY30" s="1318"/>
      <c r="FZ30" s="1318"/>
      <c r="GA30" s="1318"/>
      <c r="GB30" s="1318"/>
      <c r="GC30" s="1318"/>
      <c r="GD30" s="1318"/>
      <c r="GE30" s="1318"/>
      <c r="GF30" s="1318"/>
      <c r="GG30" s="1318"/>
      <c r="GH30" s="1318"/>
      <c r="GI30" s="1318"/>
      <c r="GJ30" s="1318"/>
      <c r="GK30" s="1318"/>
      <c r="GL30" s="1318"/>
      <c r="GM30" s="1318"/>
      <c r="GN30" s="1318"/>
      <c r="GO30" s="1318"/>
      <c r="GP30" s="1318"/>
      <c r="GQ30" s="1318"/>
      <c r="GR30" s="1318"/>
      <c r="GS30" s="1318"/>
      <c r="GT30" s="1318"/>
      <c r="GU30" s="1318"/>
      <c r="GV30" s="1318"/>
      <c r="GW30" s="1318"/>
      <c r="GX30" s="1318"/>
      <c r="GY30" s="1318"/>
      <c r="GZ30" s="1318"/>
      <c r="HA30" s="1318"/>
      <c r="HB30" s="1318"/>
      <c r="HC30" s="1318"/>
      <c r="HD30" s="1318"/>
      <c r="HE30" s="1318"/>
      <c r="HF30" s="1318"/>
      <c r="HG30" s="1318"/>
      <c r="HH30" s="1318"/>
      <c r="HI30" s="1318"/>
      <c r="HJ30" s="1318"/>
      <c r="HK30" s="1318"/>
      <c r="HL30" s="1318"/>
      <c r="HM30" s="1318"/>
      <c r="HN30" s="1318"/>
      <c r="HO30" s="1318"/>
      <c r="HP30" s="1318"/>
      <c r="HQ30" s="1318"/>
      <c r="HR30" s="1318"/>
      <c r="HS30" s="1318"/>
      <c r="HT30" s="1318"/>
      <c r="HU30" s="1318"/>
      <c r="HV30" s="1318"/>
      <c r="HW30" s="1318"/>
      <c r="HX30" s="1318"/>
      <c r="HY30" s="1318"/>
      <c r="HZ30" s="1318"/>
      <c r="IA30" s="1318"/>
      <c r="IB30" s="1318"/>
      <c r="IC30" s="1318"/>
      <c r="ID30" s="1318"/>
      <c r="IE30" s="1318"/>
      <c r="IF30" s="1318"/>
      <c r="IG30" s="1318"/>
      <c r="IH30" s="1318"/>
      <c r="II30" s="1318"/>
      <c r="IJ30" s="1318"/>
      <c r="IK30" s="1318"/>
      <c r="IL30" s="1318"/>
      <c r="IM30" s="1318"/>
      <c r="IN30" s="1318"/>
      <c r="IO30" s="1318"/>
      <c r="IP30" s="1318"/>
      <c r="IQ30" s="1318"/>
      <c r="IR30" s="1318"/>
      <c r="IS30" s="1318"/>
      <c r="IT30" s="1318"/>
      <c r="IU30" s="1318"/>
      <c r="IV30" s="1318"/>
    </row>
    <row r="31" spans="1:256" s="135" customFormat="1" ht="15" customHeight="1">
      <c r="A31" s="1317"/>
      <c r="B31" s="1317"/>
      <c r="C31" s="1325"/>
      <c r="D31" s="1325"/>
      <c r="E31" s="1325"/>
      <c r="F31" s="1325"/>
      <c r="G31" s="1326"/>
      <c r="H31" s="1326"/>
      <c r="I31" s="1326"/>
      <c r="J31" s="1326"/>
      <c r="K31" s="1326"/>
      <c r="L31" s="1326"/>
      <c r="M31" s="1326"/>
      <c r="N31" s="1326"/>
      <c r="O31" s="1326"/>
      <c r="P31" s="1326"/>
      <c r="Q31" s="1326"/>
      <c r="R31" s="1326"/>
      <c r="S31" s="1326"/>
      <c r="T31" s="1326"/>
      <c r="U31" s="1326"/>
      <c r="V31" s="1326"/>
      <c r="W31" s="1326"/>
      <c r="X31" s="1326"/>
      <c r="Y31" s="1326"/>
      <c r="Z31" s="1326"/>
      <c r="AA31" s="1326"/>
      <c r="AB31" s="1326"/>
      <c r="AC31" s="1326"/>
      <c r="AD31" s="1326"/>
      <c r="AE31" s="1326"/>
      <c r="AF31" s="1326"/>
      <c r="AG31" s="1326"/>
      <c r="AH31" s="1318"/>
      <c r="AI31" s="1318"/>
      <c r="AJ31" s="1318"/>
      <c r="AK31" s="1318"/>
      <c r="AL31" s="1318"/>
      <c r="AM31" s="1318"/>
      <c r="AN31" s="1318"/>
      <c r="AO31" s="1318"/>
      <c r="AP31" s="1318"/>
      <c r="AQ31" s="1318"/>
      <c r="AR31" s="1318"/>
      <c r="AS31" s="1318"/>
      <c r="AT31" s="1318"/>
      <c r="AU31" s="1318"/>
      <c r="AV31" s="1318"/>
      <c r="AW31" s="1318"/>
      <c r="AX31" s="1318"/>
      <c r="AY31" s="1318"/>
      <c r="AZ31" s="1318"/>
      <c r="BA31" s="1318"/>
      <c r="BB31" s="1318"/>
      <c r="BC31" s="1318"/>
      <c r="BD31" s="1318"/>
      <c r="BE31" s="1318"/>
      <c r="BF31" s="1318"/>
      <c r="BG31" s="1318"/>
      <c r="BH31" s="1318"/>
      <c r="BI31" s="1318"/>
      <c r="BJ31" s="1318"/>
      <c r="BK31" s="1318"/>
      <c r="BL31" s="1318"/>
      <c r="BM31" s="1318"/>
      <c r="BN31" s="1318"/>
      <c r="BO31" s="1318"/>
      <c r="BP31" s="1318"/>
      <c r="BQ31" s="1318"/>
      <c r="BR31" s="1318"/>
      <c r="BS31" s="1318"/>
      <c r="BT31" s="1318"/>
      <c r="BU31" s="1318"/>
      <c r="BV31" s="1318"/>
      <c r="BW31" s="1318"/>
      <c r="BX31" s="1318"/>
      <c r="BY31" s="1318"/>
      <c r="BZ31" s="1318"/>
      <c r="CA31" s="1318"/>
      <c r="CB31" s="1318"/>
      <c r="CC31" s="1318"/>
      <c r="CD31" s="1318"/>
      <c r="CE31" s="1318"/>
      <c r="CF31" s="1318"/>
      <c r="CG31" s="1318"/>
      <c r="CH31" s="1318"/>
      <c r="CI31" s="1318"/>
      <c r="CJ31" s="1318"/>
      <c r="CK31" s="1318"/>
      <c r="CL31" s="1318"/>
      <c r="CM31" s="1318"/>
      <c r="CN31" s="1318"/>
      <c r="CO31" s="1318"/>
      <c r="CP31" s="1318"/>
      <c r="CQ31" s="1318"/>
      <c r="CR31" s="1318"/>
      <c r="CS31" s="1318"/>
      <c r="CT31" s="1318"/>
      <c r="CU31" s="1318"/>
      <c r="CV31" s="1318"/>
      <c r="CW31" s="1318"/>
      <c r="CX31" s="1318"/>
      <c r="CY31" s="1318"/>
      <c r="CZ31" s="1318"/>
      <c r="DA31" s="1318"/>
      <c r="DB31" s="1318"/>
      <c r="DC31" s="1318"/>
      <c r="DD31" s="1318"/>
      <c r="DE31" s="1318"/>
      <c r="DF31" s="1318"/>
      <c r="DG31" s="1318"/>
      <c r="DH31" s="1318"/>
      <c r="DI31" s="1318"/>
      <c r="DJ31" s="1318"/>
      <c r="DK31" s="1318"/>
      <c r="DL31" s="1318"/>
      <c r="DM31" s="1318"/>
      <c r="DN31" s="1318"/>
      <c r="DO31" s="1318"/>
      <c r="DP31" s="1318"/>
      <c r="DQ31" s="1318"/>
      <c r="DR31" s="1318"/>
      <c r="DS31" s="1318"/>
      <c r="DT31" s="1318"/>
      <c r="DU31" s="1318"/>
      <c r="DV31" s="1318"/>
      <c r="DW31" s="1318"/>
      <c r="DX31" s="1318"/>
      <c r="DY31" s="1318"/>
      <c r="DZ31" s="1318"/>
      <c r="EA31" s="1318"/>
      <c r="EB31" s="1318"/>
      <c r="EC31" s="1318"/>
      <c r="ED31" s="1318"/>
      <c r="EE31" s="1318"/>
      <c r="EF31" s="1318"/>
      <c r="EG31" s="1318"/>
      <c r="EH31" s="1318"/>
      <c r="EI31" s="1318"/>
      <c r="EJ31" s="1318"/>
      <c r="EK31" s="1318"/>
      <c r="EL31" s="1318"/>
      <c r="EM31" s="1318"/>
      <c r="EN31" s="1318"/>
      <c r="EO31" s="1318"/>
      <c r="EP31" s="1318"/>
      <c r="EQ31" s="1318"/>
      <c r="ER31" s="1318"/>
      <c r="ES31" s="1318"/>
      <c r="ET31" s="1318"/>
      <c r="EU31" s="1318"/>
      <c r="EV31" s="1318"/>
      <c r="EW31" s="1318"/>
      <c r="EX31" s="1318"/>
      <c r="EY31" s="1318"/>
      <c r="EZ31" s="1318"/>
      <c r="FA31" s="1318"/>
      <c r="FB31" s="1318"/>
      <c r="FC31" s="1318"/>
      <c r="FD31" s="1318"/>
      <c r="FE31" s="1318"/>
      <c r="FF31" s="1318"/>
      <c r="FG31" s="1318"/>
      <c r="FH31" s="1318"/>
      <c r="FI31" s="1318"/>
      <c r="FJ31" s="1318"/>
      <c r="FK31" s="1318"/>
      <c r="FL31" s="1318"/>
      <c r="FM31" s="1318"/>
      <c r="FN31" s="1318"/>
      <c r="FO31" s="1318"/>
      <c r="FP31" s="1318"/>
      <c r="FQ31" s="1318"/>
      <c r="FR31" s="1318"/>
      <c r="FS31" s="1318"/>
      <c r="FT31" s="1318"/>
      <c r="FU31" s="1318"/>
      <c r="FV31" s="1318"/>
      <c r="FW31" s="1318"/>
      <c r="FX31" s="1318"/>
      <c r="FY31" s="1318"/>
      <c r="FZ31" s="1318"/>
      <c r="GA31" s="1318"/>
      <c r="GB31" s="1318"/>
      <c r="GC31" s="1318"/>
      <c r="GD31" s="1318"/>
      <c r="GE31" s="1318"/>
      <c r="GF31" s="1318"/>
      <c r="GG31" s="1318"/>
      <c r="GH31" s="1318"/>
      <c r="GI31" s="1318"/>
      <c r="GJ31" s="1318"/>
      <c r="GK31" s="1318"/>
      <c r="GL31" s="1318"/>
      <c r="GM31" s="1318"/>
      <c r="GN31" s="1318"/>
      <c r="GO31" s="1318"/>
      <c r="GP31" s="1318"/>
      <c r="GQ31" s="1318"/>
      <c r="GR31" s="1318"/>
      <c r="GS31" s="1318"/>
      <c r="GT31" s="1318"/>
      <c r="GU31" s="1318"/>
      <c r="GV31" s="1318"/>
      <c r="GW31" s="1318"/>
      <c r="GX31" s="1318"/>
      <c r="GY31" s="1318"/>
      <c r="GZ31" s="1318"/>
      <c r="HA31" s="1318"/>
      <c r="HB31" s="1318"/>
      <c r="HC31" s="1318"/>
      <c r="HD31" s="1318"/>
      <c r="HE31" s="1318"/>
      <c r="HF31" s="1318"/>
      <c r="HG31" s="1318"/>
      <c r="HH31" s="1318"/>
      <c r="HI31" s="1318"/>
      <c r="HJ31" s="1318"/>
      <c r="HK31" s="1318"/>
      <c r="HL31" s="1318"/>
      <c r="HM31" s="1318"/>
      <c r="HN31" s="1318"/>
      <c r="HO31" s="1318"/>
      <c r="HP31" s="1318"/>
      <c r="HQ31" s="1318"/>
      <c r="HR31" s="1318"/>
      <c r="HS31" s="1318"/>
      <c r="HT31" s="1318"/>
      <c r="HU31" s="1318"/>
      <c r="HV31" s="1318"/>
      <c r="HW31" s="1318"/>
      <c r="HX31" s="1318"/>
      <c r="HY31" s="1318"/>
      <c r="HZ31" s="1318"/>
      <c r="IA31" s="1318"/>
      <c r="IB31" s="1318"/>
      <c r="IC31" s="1318"/>
      <c r="ID31" s="1318"/>
      <c r="IE31" s="1318"/>
      <c r="IF31" s="1318"/>
      <c r="IG31" s="1318"/>
      <c r="IH31" s="1318"/>
      <c r="II31" s="1318"/>
      <c r="IJ31" s="1318"/>
      <c r="IK31" s="1318"/>
      <c r="IL31" s="1318"/>
      <c r="IM31" s="1318"/>
      <c r="IN31" s="1318"/>
      <c r="IO31" s="1318"/>
      <c r="IP31" s="1318"/>
      <c r="IQ31" s="1318"/>
      <c r="IR31" s="1318"/>
      <c r="IS31" s="1318"/>
      <c r="IT31" s="1318"/>
      <c r="IU31" s="1318"/>
      <c r="IV31" s="1318"/>
    </row>
    <row r="32" spans="1:256" s="135" customFormat="1" ht="15" customHeight="1">
      <c r="A32" s="1317"/>
      <c r="B32" s="1317"/>
      <c r="C32" s="1317" t="s">
        <v>1207</v>
      </c>
      <c r="D32" s="1317"/>
      <c r="E32" s="1317"/>
      <c r="F32" s="1317"/>
      <c r="G32" s="1317"/>
      <c r="H32" s="1317"/>
      <c r="I32" s="1317"/>
      <c r="J32" s="1317"/>
      <c r="K32" s="1317"/>
      <c r="L32" s="1317"/>
      <c r="M32" s="1317"/>
      <c r="N32" s="1317"/>
      <c r="O32" s="1317"/>
      <c r="P32" s="1317"/>
      <c r="Q32" s="1317"/>
      <c r="R32" s="1317"/>
      <c r="S32" s="1317"/>
      <c r="T32" s="1317"/>
      <c r="U32" s="1317"/>
      <c r="V32" s="1317"/>
      <c r="W32" s="1317"/>
      <c r="X32" s="1317"/>
      <c r="Y32" s="1317"/>
      <c r="Z32" s="1317"/>
      <c r="AA32" s="1317"/>
      <c r="AB32" s="1317"/>
      <c r="AC32" s="1317"/>
      <c r="AD32" s="1317"/>
      <c r="AE32" s="1317"/>
      <c r="AF32" s="1317"/>
      <c r="AG32" s="1317"/>
      <c r="AH32" s="1318"/>
      <c r="AI32" s="1318"/>
      <c r="AJ32" s="1318"/>
      <c r="AK32" s="1318"/>
      <c r="AL32" s="1318"/>
      <c r="AM32" s="1318"/>
      <c r="AN32" s="1318"/>
      <c r="AO32" s="1318"/>
      <c r="AP32" s="1318"/>
      <c r="AQ32" s="1318"/>
      <c r="AR32" s="1318"/>
      <c r="AS32" s="1318"/>
      <c r="AT32" s="1318"/>
      <c r="AU32" s="1318"/>
      <c r="AV32" s="1318"/>
      <c r="AW32" s="1318"/>
      <c r="AX32" s="1318"/>
      <c r="AY32" s="1318"/>
      <c r="AZ32" s="1318"/>
      <c r="BA32" s="1318"/>
      <c r="BB32" s="1318"/>
      <c r="BC32" s="1318"/>
      <c r="BD32" s="1318"/>
      <c r="BE32" s="1318"/>
      <c r="BF32" s="1318"/>
      <c r="BG32" s="1318"/>
      <c r="BH32" s="1318"/>
      <c r="BI32" s="1318"/>
      <c r="BJ32" s="1318"/>
      <c r="BK32" s="1318"/>
      <c r="BL32" s="1318"/>
      <c r="BM32" s="1318"/>
      <c r="BN32" s="1318"/>
      <c r="BO32" s="1318"/>
      <c r="BP32" s="1318"/>
      <c r="BQ32" s="1318"/>
      <c r="BR32" s="1318"/>
      <c r="BS32" s="1318"/>
      <c r="BT32" s="1318"/>
      <c r="BU32" s="1318"/>
      <c r="BV32" s="1318"/>
      <c r="BW32" s="1318"/>
      <c r="BX32" s="1318"/>
      <c r="BY32" s="1318"/>
      <c r="BZ32" s="1318"/>
      <c r="CA32" s="1318"/>
      <c r="CB32" s="1318"/>
      <c r="CC32" s="1318"/>
      <c r="CD32" s="1318"/>
      <c r="CE32" s="1318"/>
      <c r="CF32" s="1318"/>
      <c r="CG32" s="1318"/>
      <c r="CH32" s="1318"/>
      <c r="CI32" s="1318"/>
      <c r="CJ32" s="1318"/>
      <c r="CK32" s="1318"/>
      <c r="CL32" s="1318"/>
      <c r="CM32" s="1318"/>
      <c r="CN32" s="1318"/>
      <c r="CO32" s="1318"/>
      <c r="CP32" s="1318"/>
      <c r="CQ32" s="1318"/>
      <c r="CR32" s="1318"/>
      <c r="CS32" s="1318"/>
      <c r="CT32" s="1318"/>
      <c r="CU32" s="1318"/>
      <c r="CV32" s="1318"/>
      <c r="CW32" s="1318"/>
      <c r="CX32" s="1318"/>
      <c r="CY32" s="1318"/>
      <c r="CZ32" s="1318"/>
      <c r="DA32" s="1318"/>
      <c r="DB32" s="1318"/>
      <c r="DC32" s="1318"/>
      <c r="DD32" s="1318"/>
      <c r="DE32" s="1318"/>
      <c r="DF32" s="1318"/>
      <c r="DG32" s="1318"/>
      <c r="DH32" s="1318"/>
      <c r="DI32" s="1318"/>
      <c r="DJ32" s="1318"/>
      <c r="DK32" s="1318"/>
      <c r="DL32" s="1318"/>
      <c r="DM32" s="1318"/>
      <c r="DN32" s="1318"/>
      <c r="DO32" s="1318"/>
      <c r="DP32" s="1318"/>
      <c r="DQ32" s="1318"/>
      <c r="DR32" s="1318"/>
      <c r="DS32" s="1318"/>
      <c r="DT32" s="1318"/>
      <c r="DU32" s="1318"/>
      <c r="DV32" s="1318"/>
      <c r="DW32" s="1318"/>
      <c r="DX32" s="1318"/>
      <c r="DY32" s="1318"/>
      <c r="DZ32" s="1318"/>
      <c r="EA32" s="1318"/>
      <c r="EB32" s="1318"/>
      <c r="EC32" s="1318"/>
      <c r="ED32" s="1318"/>
      <c r="EE32" s="1318"/>
      <c r="EF32" s="1318"/>
      <c r="EG32" s="1318"/>
      <c r="EH32" s="1318"/>
      <c r="EI32" s="1318"/>
      <c r="EJ32" s="1318"/>
      <c r="EK32" s="1318"/>
      <c r="EL32" s="1318"/>
      <c r="EM32" s="1318"/>
      <c r="EN32" s="1318"/>
      <c r="EO32" s="1318"/>
      <c r="EP32" s="1318"/>
      <c r="EQ32" s="1318"/>
      <c r="ER32" s="1318"/>
      <c r="ES32" s="1318"/>
      <c r="ET32" s="1318"/>
      <c r="EU32" s="1318"/>
      <c r="EV32" s="1318"/>
      <c r="EW32" s="1318"/>
      <c r="EX32" s="1318"/>
      <c r="EY32" s="1318"/>
      <c r="EZ32" s="1318"/>
      <c r="FA32" s="1318"/>
      <c r="FB32" s="1318"/>
      <c r="FC32" s="1318"/>
      <c r="FD32" s="1318"/>
      <c r="FE32" s="1318"/>
      <c r="FF32" s="1318"/>
      <c r="FG32" s="1318"/>
      <c r="FH32" s="1318"/>
      <c r="FI32" s="1318"/>
      <c r="FJ32" s="1318"/>
      <c r="FK32" s="1318"/>
      <c r="FL32" s="1318"/>
      <c r="FM32" s="1318"/>
      <c r="FN32" s="1318"/>
      <c r="FO32" s="1318"/>
      <c r="FP32" s="1318"/>
      <c r="FQ32" s="1318"/>
      <c r="FR32" s="1318"/>
      <c r="FS32" s="1318"/>
      <c r="FT32" s="1318"/>
      <c r="FU32" s="1318"/>
      <c r="FV32" s="1318"/>
      <c r="FW32" s="1318"/>
      <c r="FX32" s="1318"/>
      <c r="FY32" s="1318"/>
      <c r="FZ32" s="1318"/>
      <c r="GA32" s="1318"/>
      <c r="GB32" s="1318"/>
      <c r="GC32" s="1318"/>
      <c r="GD32" s="1318"/>
      <c r="GE32" s="1318"/>
      <c r="GF32" s="1318"/>
      <c r="GG32" s="1318"/>
      <c r="GH32" s="1318"/>
      <c r="GI32" s="1318"/>
      <c r="GJ32" s="1318"/>
      <c r="GK32" s="1318"/>
      <c r="GL32" s="1318"/>
      <c r="GM32" s="1318"/>
      <c r="GN32" s="1318"/>
      <c r="GO32" s="1318"/>
      <c r="GP32" s="1318"/>
      <c r="GQ32" s="1318"/>
      <c r="GR32" s="1318"/>
      <c r="GS32" s="1318"/>
      <c r="GT32" s="1318"/>
      <c r="GU32" s="1318"/>
      <c r="GV32" s="1318"/>
      <c r="GW32" s="1318"/>
      <c r="GX32" s="1318"/>
      <c r="GY32" s="1318"/>
      <c r="GZ32" s="1318"/>
      <c r="HA32" s="1318"/>
      <c r="HB32" s="1318"/>
      <c r="HC32" s="1318"/>
      <c r="HD32" s="1318"/>
      <c r="HE32" s="1318"/>
      <c r="HF32" s="1318"/>
      <c r="HG32" s="1318"/>
      <c r="HH32" s="1318"/>
      <c r="HI32" s="1318"/>
      <c r="HJ32" s="1318"/>
      <c r="HK32" s="1318"/>
      <c r="HL32" s="1318"/>
      <c r="HM32" s="1318"/>
      <c r="HN32" s="1318"/>
      <c r="HO32" s="1318"/>
      <c r="HP32" s="1318"/>
      <c r="HQ32" s="1318"/>
      <c r="HR32" s="1318"/>
      <c r="HS32" s="1318"/>
      <c r="HT32" s="1318"/>
      <c r="HU32" s="1318"/>
      <c r="HV32" s="1318"/>
      <c r="HW32" s="1318"/>
      <c r="HX32" s="1318"/>
      <c r="HY32" s="1318"/>
      <c r="HZ32" s="1318"/>
      <c r="IA32" s="1318"/>
      <c r="IB32" s="1318"/>
      <c r="IC32" s="1318"/>
      <c r="ID32" s="1318"/>
      <c r="IE32" s="1318"/>
      <c r="IF32" s="1318"/>
      <c r="IG32" s="1318"/>
      <c r="IH32" s="1318"/>
      <c r="II32" s="1318"/>
      <c r="IJ32" s="1318"/>
      <c r="IK32" s="1318"/>
      <c r="IL32" s="1318"/>
      <c r="IM32" s="1318"/>
      <c r="IN32" s="1318"/>
      <c r="IO32" s="1318"/>
      <c r="IP32" s="1318"/>
      <c r="IQ32" s="1318"/>
      <c r="IR32" s="1318"/>
      <c r="IS32" s="1318"/>
      <c r="IT32" s="1318"/>
      <c r="IU32" s="1318"/>
      <c r="IV32" s="1318"/>
    </row>
    <row r="33" spans="1:256" s="135" customFormat="1" ht="15" customHeight="1">
      <c r="A33" s="1317"/>
      <c r="B33" s="1317"/>
      <c r="C33" s="1317"/>
      <c r="D33" s="1317" t="s">
        <v>1208</v>
      </c>
      <c r="E33" s="1317"/>
      <c r="F33" s="1317"/>
      <c r="G33" s="1317"/>
      <c r="H33" s="1317"/>
      <c r="I33" s="1317"/>
      <c r="J33" s="1317"/>
      <c r="K33" s="1317"/>
      <c r="L33" s="1317"/>
      <c r="M33" s="1317"/>
      <c r="N33" s="1317"/>
      <c r="O33" s="1317"/>
      <c r="P33" s="1317"/>
      <c r="Q33" s="1317"/>
      <c r="R33" s="1317"/>
      <c r="S33" s="1317"/>
      <c r="T33" s="1317"/>
      <c r="U33" s="1317"/>
      <c r="V33" s="1317"/>
      <c r="W33" s="1317"/>
      <c r="X33" s="1317"/>
      <c r="Y33" s="1317"/>
      <c r="Z33" s="1317"/>
      <c r="AA33" s="1317"/>
      <c r="AB33" s="1317"/>
      <c r="AC33" s="1317"/>
      <c r="AD33" s="1317"/>
      <c r="AE33" s="1317"/>
      <c r="AF33" s="1317"/>
      <c r="AG33" s="1317"/>
      <c r="AH33" s="1318"/>
      <c r="AI33" s="1318"/>
      <c r="AJ33" s="1318"/>
      <c r="AK33" s="1318"/>
      <c r="AL33" s="1318"/>
      <c r="AM33" s="1318"/>
      <c r="AN33" s="1318"/>
      <c r="AO33" s="1318"/>
      <c r="AP33" s="1318"/>
      <c r="AQ33" s="1318"/>
      <c r="AR33" s="1318"/>
      <c r="AS33" s="1318"/>
      <c r="AT33" s="1318"/>
      <c r="AU33" s="1318"/>
      <c r="AV33" s="1318"/>
      <c r="AW33" s="1318"/>
      <c r="AX33" s="1318"/>
      <c r="AY33" s="1318"/>
      <c r="AZ33" s="1318"/>
      <c r="BA33" s="1318"/>
      <c r="BB33" s="1318"/>
      <c r="BC33" s="1318"/>
      <c r="BD33" s="1318"/>
      <c r="BE33" s="1318"/>
      <c r="BF33" s="1318"/>
      <c r="BG33" s="1318"/>
      <c r="BH33" s="1318"/>
      <c r="BI33" s="1318"/>
      <c r="BJ33" s="1318"/>
      <c r="BK33" s="1318"/>
      <c r="BL33" s="1318"/>
      <c r="BM33" s="1318"/>
      <c r="BN33" s="1318"/>
      <c r="BO33" s="1318"/>
      <c r="BP33" s="1318"/>
      <c r="BQ33" s="1318"/>
      <c r="BR33" s="1318"/>
      <c r="BS33" s="1318"/>
      <c r="BT33" s="1318"/>
      <c r="BU33" s="1318"/>
      <c r="BV33" s="1318"/>
      <c r="BW33" s="1318"/>
      <c r="BX33" s="1318"/>
      <c r="BY33" s="1318"/>
      <c r="BZ33" s="1318"/>
      <c r="CA33" s="1318"/>
      <c r="CB33" s="1318"/>
      <c r="CC33" s="1318"/>
      <c r="CD33" s="1318"/>
      <c r="CE33" s="1318"/>
      <c r="CF33" s="1318"/>
      <c r="CG33" s="1318"/>
      <c r="CH33" s="1318"/>
      <c r="CI33" s="1318"/>
      <c r="CJ33" s="1318"/>
      <c r="CK33" s="1318"/>
      <c r="CL33" s="1318"/>
      <c r="CM33" s="1318"/>
      <c r="CN33" s="1318"/>
      <c r="CO33" s="1318"/>
      <c r="CP33" s="1318"/>
      <c r="CQ33" s="1318"/>
      <c r="CR33" s="1318"/>
      <c r="CS33" s="1318"/>
      <c r="CT33" s="1318"/>
      <c r="CU33" s="1318"/>
      <c r="CV33" s="1318"/>
      <c r="CW33" s="1318"/>
      <c r="CX33" s="1318"/>
      <c r="CY33" s="1318"/>
      <c r="CZ33" s="1318"/>
      <c r="DA33" s="1318"/>
      <c r="DB33" s="1318"/>
      <c r="DC33" s="1318"/>
      <c r="DD33" s="1318"/>
      <c r="DE33" s="1318"/>
      <c r="DF33" s="1318"/>
      <c r="DG33" s="1318"/>
      <c r="DH33" s="1318"/>
      <c r="DI33" s="1318"/>
      <c r="DJ33" s="1318"/>
      <c r="DK33" s="1318"/>
      <c r="DL33" s="1318"/>
      <c r="DM33" s="1318"/>
      <c r="DN33" s="1318"/>
      <c r="DO33" s="1318"/>
      <c r="DP33" s="1318"/>
      <c r="DQ33" s="1318"/>
      <c r="DR33" s="1318"/>
      <c r="DS33" s="1318"/>
      <c r="DT33" s="1318"/>
      <c r="DU33" s="1318"/>
      <c r="DV33" s="1318"/>
      <c r="DW33" s="1318"/>
      <c r="DX33" s="1318"/>
      <c r="DY33" s="1318"/>
      <c r="DZ33" s="1318"/>
      <c r="EA33" s="1318"/>
      <c r="EB33" s="1318"/>
      <c r="EC33" s="1318"/>
      <c r="ED33" s="1318"/>
      <c r="EE33" s="1318"/>
      <c r="EF33" s="1318"/>
      <c r="EG33" s="1318"/>
      <c r="EH33" s="1318"/>
      <c r="EI33" s="1318"/>
      <c r="EJ33" s="1318"/>
      <c r="EK33" s="1318"/>
      <c r="EL33" s="1318"/>
      <c r="EM33" s="1318"/>
      <c r="EN33" s="1318"/>
      <c r="EO33" s="1318"/>
      <c r="EP33" s="1318"/>
      <c r="EQ33" s="1318"/>
      <c r="ER33" s="1318"/>
      <c r="ES33" s="1318"/>
      <c r="ET33" s="1318"/>
      <c r="EU33" s="1318"/>
      <c r="EV33" s="1318"/>
      <c r="EW33" s="1318"/>
      <c r="EX33" s="1318"/>
      <c r="EY33" s="1318"/>
      <c r="EZ33" s="1318"/>
      <c r="FA33" s="1318"/>
      <c r="FB33" s="1318"/>
      <c r="FC33" s="1318"/>
      <c r="FD33" s="1318"/>
      <c r="FE33" s="1318"/>
      <c r="FF33" s="1318"/>
      <c r="FG33" s="1318"/>
      <c r="FH33" s="1318"/>
      <c r="FI33" s="1318"/>
      <c r="FJ33" s="1318"/>
      <c r="FK33" s="1318"/>
      <c r="FL33" s="1318"/>
      <c r="FM33" s="1318"/>
      <c r="FN33" s="1318"/>
      <c r="FO33" s="1318"/>
      <c r="FP33" s="1318"/>
      <c r="FQ33" s="1318"/>
      <c r="FR33" s="1318"/>
      <c r="FS33" s="1318"/>
      <c r="FT33" s="1318"/>
      <c r="FU33" s="1318"/>
      <c r="FV33" s="1318"/>
      <c r="FW33" s="1318"/>
      <c r="FX33" s="1318"/>
      <c r="FY33" s="1318"/>
      <c r="FZ33" s="1318"/>
      <c r="GA33" s="1318"/>
      <c r="GB33" s="1318"/>
      <c r="GC33" s="1318"/>
      <c r="GD33" s="1318"/>
      <c r="GE33" s="1318"/>
      <c r="GF33" s="1318"/>
      <c r="GG33" s="1318"/>
      <c r="GH33" s="1318"/>
      <c r="GI33" s="1318"/>
      <c r="GJ33" s="1318"/>
      <c r="GK33" s="1318"/>
      <c r="GL33" s="1318"/>
      <c r="GM33" s="1318"/>
      <c r="GN33" s="1318"/>
      <c r="GO33" s="1318"/>
      <c r="GP33" s="1318"/>
      <c r="GQ33" s="1318"/>
      <c r="GR33" s="1318"/>
      <c r="GS33" s="1318"/>
      <c r="GT33" s="1318"/>
      <c r="GU33" s="1318"/>
      <c r="GV33" s="1318"/>
      <c r="GW33" s="1318"/>
      <c r="GX33" s="1318"/>
      <c r="GY33" s="1318"/>
      <c r="GZ33" s="1318"/>
      <c r="HA33" s="1318"/>
      <c r="HB33" s="1318"/>
      <c r="HC33" s="1318"/>
      <c r="HD33" s="1318"/>
      <c r="HE33" s="1318"/>
      <c r="HF33" s="1318"/>
      <c r="HG33" s="1318"/>
      <c r="HH33" s="1318"/>
      <c r="HI33" s="1318"/>
      <c r="HJ33" s="1318"/>
      <c r="HK33" s="1318"/>
      <c r="HL33" s="1318"/>
      <c r="HM33" s="1318"/>
      <c r="HN33" s="1318"/>
      <c r="HO33" s="1318"/>
      <c r="HP33" s="1318"/>
      <c r="HQ33" s="1318"/>
      <c r="HR33" s="1318"/>
      <c r="HS33" s="1318"/>
      <c r="HT33" s="1318"/>
      <c r="HU33" s="1318"/>
      <c r="HV33" s="1318"/>
      <c r="HW33" s="1318"/>
      <c r="HX33" s="1318"/>
      <c r="HY33" s="1318"/>
      <c r="HZ33" s="1318"/>
      <c r="IA33" s="1318"/>
      <c r="IB33" s="1318"/>
      <c r="IC33" s="1318"/>
      <c r="ID33" s="1318"/>
      <c r="IE33" s="1318"/>
      <c r="IF33" s="1318"/>
      <c r="IG33" s="1318"/>
      <c r="IH33" s="1318"/>
      <c r="II33" s="1318"/>
      <c r="IJ33" s="1318"/>
      <c r="IK33" s="1318"/>
      <c r="IL33" s="1318"/>
      <c r="IM33" s="1318"/>
      <c r="IN33" s="1318"/>
      <c r="IO33" s="1318"/>
      <c r="IP33" s="1318"/>
      <c r="IQ33" s="1318"/>
      <c r="IR33" s="1318"/>
      <c r="IS33" s="1318"/>
      <c r="IT33" s="1318"/>
      <c r="IU33" s="1318"/>
      <c r="IV33" s="1318"/>
    </row>
    <row r="34" spans="1:256" s="135" customFormat="1" ht="15" customHeight="1">
      <c r="A34" s="1317"/>
      <c r="B34" s="1317"/>
      <c r="C34" s="1317"/>
      <c r="D34" s="1317" t="s">
        <v>1209</v>
      </c>
      <c r="E34" s="1317"/>
      <c r="F34" s="1317"/>
      <c r="G34" s="1317"/>
      <c r="H34" s="1317"/>
      <c r="I34" s="1317"/>
      <c r="J34" s="1317"/>
      <c r="K34" s="1317"/>
      <c r="L34" s="1317"/>
      <c r="M34" s="1317"/>
      <c r="N34" s="1317"/>
      <c r="O34" s="1317"/>
      <c r="P34" s="1317"/>
      <c r="Q34" s="1317"/>
      <c r="R34" s="1317"/>
      <c r="S34" s="1317"/>
      <c r="T34" s="1317"/>
      <c r="U34" s="1317"/>
      <c r="V34" s="1317"/>
      <c r="W34" s="1317"/>
      <c r="X34" s="1317"/>
      <c r="Y34" s="1317"/>
      <c r="Z34" s="1317"/>
      <c r="AA34" s="1317"/>
      <c r="AB34" s="1317"/>
      <c r="AC34" s="1317"/>
      <c r="AD34" s="1317"/>
      <c r="AE34" s="1317"/>
      <c r="AF34" s="1317"/>
      <c r="AG34" s="1317"/>
      <c r="AH34" s="1318"/>
      <c r="AI34" s="1318"/>
      <c r="AJ34" s="1318"/>
      <c r="AK34" s="1318"/>
      <c r="AL34" s="1318"/>
      <c r="AM34" s="1318"/>
      <c r="AN34" s="1318"/>
      <c r="AO34" s="1318"/>
      <c r="AP34" s="1318"/>
      <c r="AQ34" s="1318"/>
      <c r="AR34" s="1318"/>
      <c r="AS34" s="1318"/>
      <c r="AT34" s="1318"/>
      <c r="AU34" s="1318"/>
      <c r="AV34" s="1318"/>
      <c r="AW34" s="1318"/>
      <c r="AX34" s="1318"/>
      <c r="AY34" s="1318"/>
      <c r="AZ34" s="1318"/>
      <c r="BA34" s="1318"/>
      <c r="BB34" s="1318"/>
      <c r="BC34" s="1318"/>
      <c r="BD34" s="1318"/>
      <c r="BE34" s="1318"/>
      <c r="BF34" s="1318"/>
      <c r="BG34" s="1318"/>
      <c r="BH34" s="1318"/>
      <c r="BI34" s="1318"/>
      <c r="BJ34" s="1318"/>
      <c r="BK34" s="1318"/>
      <c r="BL34" s="1318"/>
      <c r="BM34" s="1318"/>
      <c r="BN34" s="1318"/>
      <c r="BO34" s="1318"/>
      <c r="BP34" s="1318"/>
      <c r="BQ34" s="1318"/>
      <c r="BR34" s="1318"/>
      <c r="BS34" s="1318"/>
      <c r="BT34" s="1318"/>
      <c r="BU34" s="1318"/>
      <c r="BV34" s="1318"/>
      <c r="BW34" s="1318"/>
      <c r="BX34" s="1318"/>
      <c r="BY34" s="1318"/>
      <c r="BZ34" s="1318"/>
      <c r="CA34" s="1318"/>
      <c r="CB34" s="1318"/>
      <c r="CC34" s="1318"/>
      <c r="CD34" s="1318"/>
      <c r="CE34" s="1318"/>
      <c r="CF34" s="1318"/>
      <c r="CG34" s="1318"/>
      <c r="CH34" s="1318"/>
      <c r="CI34" s="1318"/>
      <c r="CJ34" s="1318"/>
      <c r="CK34" s="1318"/>
      <c r="CL34" s="1318"/>
      <c r="CM34" s="1318"/>
      <c r="CN34" s="1318"/>
      <c r="CO34" s="1318"/>
      <c r="CP34" s="1318"/>
      <c r="CQ34" s="1318"/>
      <c r="CR34" s="1318"/>
      <c r="CS34" s="1318"/>
      <c r="CT34" s="1318"/>
      <c r="CU34" s="1318"/>
      <c r="CV34" s="1318"/>
      <c r="CW34" s="1318"/>
      <c r="CX34" s="1318"/>
      <c r="CY34" s="1318"/>
      <c r="CZ34" s="1318"/>
      <c r="DA34" s="1318"/>
      <c r="DB34" s="1318"/>
      <c r="DC34" s="1318"/>
      <c r="DD34" s="1318"/>
      <c r="DE34" s="1318"/>
      <c r="DF34" s="1318"/>
      <c r="DG34" s="1318"/>
      <c r="DH34" s="1318"/>
      <c r="DI34" s="1318"/>
      <c r="DJ34" s="1318"/>
      <c r="DK34" s="1318"/>
      <c r="DL34" s="1318"/>
      <c r="DM34" s="1318"/>
      <c r="DN34" s="1318"/>
      <c r="DO34" s="1318"/>
      <c r="DP34" s="1318"/>
      <c r="DQ34" s="1318"/>
      <c r="DR34" s="1318"/>
      <c r="DS34" s="1318"/>
      <c r="DT34" s="1318"/>
      <c r="DU34" s="1318"/>
      <c r="DV34" s="1318"/>
      <c r="DW34" s="1318"/>
      <c r="DX34" s="1318"/>
      <c r="DY34" s="1318"/>
      <c r="DZ34" s="1318"/>
      <c r="EA34" s="1318"/>
      <c r="EB34" s="1318"/>
      <c r="EC34" s="1318"/>
      <c r="ED34" s="1318"/>
      <c r="EE34" s="1318"/>
      <c r="EF34" s="1318"/>
      <c r="EG34" s="1318"/>
      <c r="EH34" s="1318"/>
      <c r="EI34" s="1318"/>
      <c r="EJ34" s="1318"/>
      <c r="EK34" s="1318"/>
      <c r="EL34" s="1318"/>
      <c r="EM34" s="1318"/>
      <c r="EN34" s="1318"/>
      <c r="EO34" s="1318"/>
      <c r="EP34" s="1318"/>
      <c r="EQ34" s="1318"/>
      <c r="ER34" s="1318"/>
      <c r="ES34" s="1318"/>
      <c r="ET34" s="1318"/>
      <c r="EU34" s="1318"/>
      <c r="EV34" s="1318"/>
      <c r="EW34" s="1318"/>
      <c r="EX34" s="1318"/>
      <c r="EY34" s="1318"/>
      <c r="EZ34" s="1318"/>
      <c r="FA34" s="1318"/>
      <c r="FB34" s="1318"/>
      <c r="FC34" s="1318"/>
      <c r="FD34" s="1318"/>
      <c r="FE34" s="1318"/>
      <c r="FF34" s="1318"/>
      <c r="FG34" s="1318"/>
      <c r="FH34" s="1318"/>
      <c r="FI34" s="1318"/>
      <c r="FJ34" s="1318"/>
      <c r="FK34" s="1318"/>
      <c r="FL34" s="1318"/>
      <c r="FM34" s="1318"/>
      <c r="FN34" s="1318"/>
      <c r="FO34" s="1318"/>
      <c r="FP34" s="1318"/>
      <c r="FQ34" s="1318"/>
      <c r="FR34" s="1318"/>
      <c r="FS34" s="1318"/>
      <c r="FT34" s="1318"/>
      <c r="FU34" s="1318"/>
      <c r="FV34" s="1318"/>
      <c r="FW34" s="1318"/>
      <c r="FX34" s="1318"/>
      <c r="FY34" s="1318"/>
      <c r="FZ34" s="1318"/>
      <c r="GA34" s="1318"/>
      <c r="GB34" s="1318"/>
      <c r="GC34" s="1318"/>
      <c r="GD34" s="1318"/>
      <c r="GE34" s="1318"/>
      <c r="GF34" s="1318"/>
      <c r="GG34" s="1318"/>
      <c r="GH34" s="1318"/>
      <c r="GI34" s="1318"/>
      <c r="GJ34" s="1318"/>
      <c r="GK34" s="1318"/>
      <c r="GL34" s="1318"/>
      <c r="GM34" s="1318"/>
      <c r="GN34" s="1318"/>
      <c r="GO34" s="1318"/>
      <c r="GP34" s="1318"/>
      <c r="GQ34" s="1318"/>
      <c r="GR34" s="1318"/>
      <c r="GS34" s="1318"/>
      <c r="GT34" s="1318"/>
      <c r="GU34" s="1318"/>
      <c r="GV34" s="1318"/>
      <c r="GW34" s="1318"/>
      <c r="GX34" s="1318"/>
      <c r="GY34" s="1318"/>
      <c r="GZ34" s="1318"/>
      <c r="HA34" s="1318"/>
      <c r="HB34" s="1318"/>
      <c r="HC34" s="1318"/>
      <c r="HD34" s="1318"/>
      <c r="HE34" s="1318"/>
      <c r="HF34" s="1318"/>
      <c r="HG34" s="1318"/>
      <c r="HH34" s="1318"/>
      <c r="HI34" s="1318"/>
      <c r="HJ34" s="1318"/>
      <c r="HK34" s="1318"/>
      <c r="HL34" s="1318"/>
      <c r="HM34" s="1318"/>
      <c r="HN34" s="1318"/>
      <c r="HO34" s="1318"/>
      <c r="HP34" s="1318"/>
      <c r="HQ34" s="1318"/>
      <c r="HR34" s="1318"/>
      <c r="HS34" s="1318"/>
      <c r="HT34" s="1318"/>
      <c r="HU34" s="1318"/>
      <c r="HV34" s="1318"/>
      <c r="HW34" s="1318"/>
      <c r="HX34" s="1318"/>
      <c r="HY34" s="1318"/>
      <c r="HZ34" s="1318"/>
      <c r="IA34" s="1318"/>
      <c r="IB34" s="1318"/>
      <c r="IC34" s="1318"/>
      <c r="ID34" s="1318"/>
      <c r="IE34" s="1318"/>
      <c r="IF34" s="1318"/>
      <c r="IG34" s="1318"/>
      <c r="IH34" s="1318"/>
      <c r="II34" s="1318"/>
      <c r="IJ34" s="1318"/>
      <c r="IK34" s="1318"/>
      <c r="IL34" s="1318"/>
      <c r="IM34" s="1318"/>
      <c r="IN34" s="1318"/>
      <c r="IO34" s="1318"/>
      <c r="IP34" s="1318"/>
      <c r="IQ34" s="1318"/>
      <c r="IR34" s="1318"/>
      <c r="IS34" s="1318"/>
      <c r="IT34" s="1318"/>
      <c r="IU34" s="1318"/>
      <c r="IV34" s="1318"/>
    </row>
    <row r="35" spans="1:256" s="135" customFormat="1" ht="15" customHeight="1">
      <c r="A35" s="1317"/>
      <c r="B35" s="1317"/>
      <c r="C35" s="1317"/>
      <c r="D35" s="1317" t="s">
        <v>1210</v>
      </c>
      <c r="E35" s="1317"/>
      <c r="F35" s="1317"/>
      <c r="G35" s="1317"/>
      <c r="H35" s="1317"/>
      <c r="I35" s="1317"/>
      <c r="J35" s="1317"/>
      <c r="K35" s="1317"/>
      <c r="L35" s="1317"/>
      <c r="M35" s="1317"/>
      <c r="N35" s="1317"/>
      <c r="O35" s="1317"/>
      <c r="P35" s="1317"/>
      <c r="Q35" s="1317"/>
      <c r="R35" s="1317"/>
      <c r="S35" s="1317"/>
      <c r="T35" s="1317"/>
      <c r="U35" s="1317"/>
      <c r="V35" s="1317"/>
      <c r="W35" s="1317"/>
      <c r="X35" s="1317"/>
      <c r="Y35" s="1317"/>
      <c r="Z35" s="1317"/>
      <c r="AA35" s="1317"/>
      <c r="AB35" s="1317"/>
      <c r="AC35" s="1317"/>
      <c r="AD35" s="1317"/>
      <c r="AE35" s="1317"/>
      <c r="AF35" s="1317"/>
      <c r="AG35" s="1317"/>
      <c r="AH35" s="1318"/>
      <c r="AI35" s="1318"/>
      <c r="AJ35" s="1318"/>
      <c r="AK35" s="1318"/>
      <c r="AL35" s="1318"/>
      <c r="AM35" s="1318"/>
      <c r="AN35" s="1318"/>
      <c r="AO35" s="1318"/>
      <c r="AP35" s="1318"/>
      <c r="AQ35" s="1318"/>
      <c r="AR35" s="1318"/>
      <c r="AS35" s="1318"/>
      <c r="AT35" s="1318"/>
      <c r="AU35" s="1318"/>
      <c r="AV35" s="1318"/>
      <c r="AW35" s="1318"/>
      <c r="AX35" s="1318"/>
      <c r="AY35" s="1318"/>
      <c r="AZ35" s="1318"/>
      <c r="BA35" s="1318"/>
      <c r="BB35" s="1318"/>
      <c r="BC35" s="1318"/>
      <c r="BD35" s="1318"/>
      <c r="BE35" s="1318"/>
      <c r="BF35" s="1318"/>
      <c r="BG35" s="1318"/>
      <c r="BH35" s="1318"/>
      <c r="BI35" s="1318"/>
      <c r="BJ35" s="1318"/>
      <c r="BK35" s="1318"/>
      <c r="BL35" s="1318"/>
      <c r="BM35" s="1318"/>
      <c r="BN35" s="1318"/>
      <c r="BO35" s="1318"/>
      <c r="BP35" s="1318"/>
      <c r="BQ35" s="1318"/>
      <c r="BR35" s="1318"/>
      <c r="BS35" s="1318"/>
      <c r="BT35" s="1318"/>
      <c r="BU35" s="1318"/>
      <c r="BV35" s="1318"/>
      <c r="BW35" s="1318"/>
      <c r="BX35" s="1318"/>
      <c r="BY35" s="1318"/>
      <c r="BZ35" s="1318"/>
      <c r="CA35" s="1318"/>
      <c r="CB35" s="1318"/>
      <c r="CC35" s="1318"/>
      <c r="CD35" s="1318"/>
      <c r="CE35" s="1318"/>
      <c r="CF35" s="1318"/>
      <c r="CG35" s="1318"/>
      <c r="CH35" s="1318"/>
      <c r="CI35" s="1318"/>
      <c r="CJ35" s="1318"/>
      <c r="CK35" s="1318"/>
      <c r="CL35" s="1318"/>
      <c r="CM35" s="1318"/>
      <c r="CN35" s="1318"/>
      <c r="CO35" s="1318"/>
      <c r="CP35" s="1318"/>
      <c r="CQ35" s="1318"/>
      <c r="CR35" s="1318"/>
      <c r="CS35" s="1318"/>
      <c r="CT35" s="1318"/>
      <c r="CU35" s="1318"/>
      <c r="CV35" s="1318"/>
      <c r="CW35" s="1318"/>
      <c r="CX35" s="1318"/>
      <c r="CY35" s="1318"/>
      <c r="CZ35" s="1318"/>
      <c r="DA35" s="1318"/>
      <c r="DB35" s="1318"/>
      <c r="DC35" s="1318"/>
      <c r="DD35" s="1318"/>
      <c r="DE35" s="1318"/>
      <c r="DF35" s="1318"/>
      <c r="DG35" s="1318"/>
      <c r="DH35" s="1318"/>
      <c r="DI35" s="1318"/>
      <c r="DJ35" s="1318"/>
      <c r="DK35" s="1318"/>
      <c r="DL35" s="1318"/>
      <c r="DM35" s="1318"/>
      <c r="DN35" s="1318"/>
      <c r="DO35" s="1318"/>
      <c r="DP35" s="1318"/>
      <c r="DQ35" s="1318"/>
      <c r="DR35" s="1318"/>
      <c r="DS35" s="1318"/>
      <c r="DT35" s="1318"/>
      <c r="DU35" s="1318"/>
      <c r="DV35" s="1318"/>
      <c r="DW35" s="1318"/>
      <c r="DX35" s="1318"/>
      <c r="DY35" s="1318"/>
      <c r="DZ35" s="1318"/>
      <c r="EA35" s="1318"/>
      <c r="EB35" s="1318"/>
      <c r="EC35" s="1318"/>
      <c r="ED35" s="1318"/>
      <c r="EE35" s="1318"/>
      <c r="EF35" s="1318"/>
      <c r="EG35" s="1318"/>
      <c r="EH35" s="1318"/>
      <c r="EI35" s="1318"/>
      <c r="EJ35" s="1318"/>
      <c r="EK35" s="1318"/>
      <c r="EL35" s="1318"/>
      <c r="EM35" s="1318"/>
      <c r="EN35" s="1318"/>
      <c r="EO35" s="1318"/>
      <c r="EP35" s="1318"/>
      <c r="EQ35" s="1318"/>
      <c r="ER35" s="1318"/>
      <c r="ES35" s="1318"/>
      <c r="ET35" s="1318"/>
      <c r="EU35" s="1318"/>
      <c r="EV35" s="1318"/>
      <c r="EW35" s="1318"/>
      <c r="EX35" s="1318"/>
      <c r="EY35" s="1318"/>
      <c r="EZ35" s="1318"/>
      <c r="FA35" s="1318"/>
      <c r="FB35" s="1318"/>
      <c r="FC35" s="1318"/>
      <c r="FD35" s="1318"/>
      <c r="FE35" s="1318"/>
      <c r="FF35" s="1318"/>
      <c r="FG35" s="1318"/>
      <c r="FH35" s="1318"/>
      <c r="FI35" s="1318"/>
      <c r="FJ35" s="1318"/>
      <c r="FK35" s="1318"/>
      <c r="FL35" s="1318"/>
      <c r="FM35" s="1318"/>
      <c r="FN35" s="1318"/>
      <c r="FO35" s="1318"/>
      <c r="FP35" s="1318"/>
      <c r="FQ35" s="1318"/>
      <c r="FR35" s="1318"/>
      <c r="FS35" s="1318"/>
      <c r="FT35" s="1318"/>
      <c r="FU35" s="1318"/>
      <c r="FV35" s="1318"/>
      <c r="FW35" s="1318"/>
      <c r="FX35" s="1318"/>
      <c r="FY35" s="1318"/>
      <c r="FZ35" s="1318"/>
      <c r="GA35" s="1318"/>
      <c r="GB35" s="1318"/>
      <c r="GC35" s="1318"/>
      <c r="GD35" s="1318"/>
      <c r="GE35" s="1318"/>
      <c r="GF35" s="1318"/>
      <c r="GG35" s="1318"/>
      <c r="GH35" s="1318"/>
      <c r="GI35" s="1318"/>
      <c r="GJ35" s="1318"/>
      <c r="GK35" s="1318"/>
      <c r="GL35" s="1318"/>
      <c r="GM35" s="1318"/>
      <c r="GN35" s="1318"/>
      <c r="GO35" s="1318"/>
      <c r="GP35" s="1318"/>
      <c r="GQ35" s="1318"/>
      <c r="GR35" s="1318"/>
      <c r="GS35" s="1318"/>
      <c r="GT35" s="1318"/>
      <c r="GU35" s="1318"/>
      <c r="GV35" s="1318"/>
      <c r="GW35" s="1318"/>
      <c r="GX35" s="1318"/>
      <c r="GY35" s="1318"/>
      <c r="GZ35" s="1318"/>
      <c r="HA35" s="1318"/>
      <c r="HB35" s="1318"/>
      <c r="HC35" s="1318"/>
      <c r="HD35" s="1318"/>
      <c r="HE35" s="1318"/>
      <c r="HF35" s="1318"/>
      <c r="HG35" s="1318"/>
      <c r="HH35" s="1318"/>
      <c r="HI35" s="1318"/>
      <c r="HJ35" s="1318"/>
      <c r="HK35" s="1318"/>
      <c r="HL35" s="1318"/>
      <c r="HM35" s="1318"/>
      <c r="HN35" s="1318"/>
      <c r="HO35" s="1318"/>
      <c r="HP35" s="1318"/>
      <c r="HQ35" s="1318"/>
      <c r="HR35" s="1318"/>
      <c r="HS35" s="1318"/>
      <c r="HT35" s="1318"/>
      <c r="HU35" s="1318"/>
      <c r="HV35" s="1318"/>
      <c r="HW35" s="1318"/>
      <c r="HX35" s="1318"/>
      <c r="HY35" s="1318"/>
      <c r="HZ35" s="1318"/>
      <c r="IA35" s="1318"/>
      <c r="IB35" s="1318"/>
      <c r="IC35" s="1318"/>
      <c r="ID35" s="1318"/>
      <c r="IE35" s="1318"/>
      <c r="IF35" s="1318"/>
      <c r="IG35" s="1318"/>
      <c r="IH35" s="1318"/>
      <c r="II35" s="1318"/>
      <c r="IJ35" s="1318"/>
      <c r="IK35" s="1318"/>
      <c r="IL35" s="1318"/>
      <c r="IM35" s="1318"/>
      <c r="IN35" s="1318"/>
      <c r="IO35" s="1318"/>
      <c r="IP35" s="1318"/>
      <c r="IQ35" s="1318"/>
      <c r="IR35" s="1318"/>
      <c r="IS35" s="1318"/>
      <c r="IT35" s="1318"/>
      <c r="IU35" s="1318"/>
      <c r="IV35" s="1318"/>
    </row>
    <row r="36" spans="1:256" s="135" customFormat="1" ht="15" customHeight="1">
      <c r="A36" s="1317"/>
      <c r="B36" s="1317"/>
      <c r="C36" s="1317"/>
      <c r="D36" s="1317"/>
      <c r="E36" s="1317"/>
      <c r="F36" s="1317"/>
      <c r="G36" s="1317"/>
      <c r="H36" s="1317"/>
      <c r="I36" s="1317"/>
      <c r="J36" s="1317"/>
      <c r="K36" s="1317"/>
      <c r="L36" s="1317"/>
      <c r="M36" s="1317"/>
      <c r="N36" s="1317"/>
      <c r="O36" s="1317"/>
      <c r="P36" s="1317"/>
      <c r="Q36" s="1317"/>
      <c r="R36" s="1317"/>
      <c r="S36" s="1317"/>
      <c r="T36" s="1317"/>
      <c r="U36" s="1317"/>
      <c r="V36" s="1317"/>
      <c r="W36" s="1317"/>
      <c r="X36" s="1317"/>
      <c r="Y36" s="1317"/>
      <c r="Z36" s="1317"/>
      <c r="AA36" s="1317"/>
      <c r="AB36" s="1317"/>
      <c r="AC36" s="1317"/>
      <c r="AD36" s="1317"/>
      <c r="AE36" s="1317"/>
      <c r="AF36" s="1317"/>
      <c r="AG36" s="1317"/>
      <c r="AH36" s="1318"/>
      <c r="AI36" s="1318"/>
      <c r="AJ36" s="1318"/>
      <c r="AK36" s="1318"/>
      <c r="AL36" s="1318"/>
      <c r="AM36" s="1318"/>
      <c r="AN36" s="1318"/>
      <c r="AO36" s="1318"/>
      <c r="AP36" s="1318"/>
      <c r="AQ36" s="1318"/>
      <c r="AR36" s="1318"/>
      <c r="AS36" s="1318"/>
      <c r="AT36" s="1318"/>
      <c r="AU36" s="1318"/>
      <c r="AV36" s="1318"/>
      <c r="AW36" s="1318"/>
      <c r="AX36" s="1318"/>
      <c r="AY36" s="1318"/>
      <c r="AZ36" s="1318"/>
      <c r="BA36" s="1318"/>
      <c r="BB36" s="1318"/>
      <c r="BC36" s="1318"/>
      <c r="BD36" s="1318"/>
      <c r="BE36" s="1318"/>
      <c r="BF36" s="1318"/>
      <c r="BG36" s="1318"/>
      <c r="BH36" s="1318"/>
      <c r="BI36" s="1318"/>
      <c r="BJ36" s="1318"/>
      <c r="BK36" s="1318"/>
      <c r="BL36" s="1318"/>
      <c r="BM36" s="1318"/>
      <c r="BN36" s="1318"/>
      <c r="BO36" s="1318"/>
      <c r="BP36" s="1318"/>
      <c r="BQ36" s="1318"/>
      <c r="BR36" s="1318"/>
      <c r="BS36" s="1318"/>
      <c r="BT36" s="1318"/>
      <c r="BU36" s="1318"/>
      <c r="BV36" s="1318"/>
      <c r="BW36" s="1318"/>
      <c r="BX36" s="1318"/>
      <c r="BY36" s="1318"/>
      <c r="BZ36" s="1318"/>
      <c r="CA36" s="1318"/>
      <c r="CB36" s="1318"/>
      <c r="CC36" s="1318"/>
      <c r="CD36" s="1318"/>
      <c r="CE36" s="1318"/>
      <c r="CF36" s="1318"/>
      <c r="CG36" s="1318"/>
      <c r="CH36" s="1318"/>
      <c r="CI36" s="1318"/>
      <c r="CJ36" s="1318"/>
      <c r="CK36" s="1318"/>
      <c r="CL36" s="1318"/>
      <c r="CM36" s="1318"/>
      <c r="CN36" s="1318"/>
      <c r="CO36" s="1318"/>
      <c r="CP36" s="1318"/>
      <c r="CQ36" s="1318"/>
      <c r="CR36" s="1318"/>
      <c r="CS36" s="1318"/>
      <c r="CT36" s="1318"/>
      <c r="CU36" s="1318"/>
      <c r="CV36" s="1318"/>
      <c r="CW36" s="1318"/>
      <c r="CX36" s="1318"/>
      <c r="CY36" s="1318"/>
      <c r="CZ36" s="1318"/>
      <c r="DA36" s="1318"/>
      <c r="DB36" s="1318"/>
      <c r="DC36" s="1318"/>
      <c r="DD36" s="1318"/>
      <c r="DE36" s="1318"/>
      <c r="DF36" s="1318"/>
      <c r="DG36" s="1318"/>
      <c r="DH36" s="1318"/>
      <c r="DI36" s="1318"/>
      <c r="DJ36" s="1318"/>
      <c r="DK36" s="1318"/>
      <c r="DL36" s="1318"/>
      <c r="DM36" s="1318"/>
      <c r="DN36" s="1318"/>
      <c r="DO36" s="1318"/>
      <c r="DP36" s="1318"/>
      <c r="DQ36" s="1318"/>
      <c r="DR36" s="1318"/>
      <c r="DS36" s="1318"/>
      <c r="DT36" s="1318"/>
      <c r="DU36" s="1318"/>
      <c r="DV36" s="1318"/>
      <c r="DW36" s="1318"/>
      <c r="DX36" s="1318"/>
      <c r="DY36" s="1318"/>
      <c r="DZ36" s="1318"/>
      <c r="EA36" s="1318"/>
      <c r="EB36" s="1318"/>
      <c r="EC36" s="1318"/>
      <c r="ED36" s="1318"/>
      <c r="EE36" s="1318"/>
      <c r="EF36" s="1318"/>
      <c r="EG36" s="1318"/>
      <c r="EH36" s="1318"/>
      <c r="EI36" s="1318"/>
      <c r="EJ36" s="1318"/>
      <c r="EK36" s="1318"/>
      <c r="EL36" s="1318"/>
      <c r="EM36" s="1318"/>
      <c r="EN36" s="1318"/>
      <c r="EO36" s="1318"/>
      <c r="EP36" s="1318"/>
      <c r="EQ36" s="1318"/>
      <c r="ER36" s="1318"/>
      <c r="ES36" s="1318"/>
      <c r="ET36" s="1318"/>
      <c r="EU36" s="1318"/>
      <c r="EV36" s="1318"/>
      <c r="EW36" s="1318"/>
      <c r="EX36" s="1318"/>
      <c r="EY36" s="1318"/>
      <c r="EZ36" s="1318"/>
      <c r="FA36" s="1318"/>
      <c r="FB36" s="1318"/>
      <c r="FC36" s="1318"/>
      <c r="FD36" s="1318"/>
      <c r="FE36" s="1318"/>
      <c r="FF36" s="1318"/>
      <c r="FG36" s="1318"/>
      <c r="FH36" s="1318"/>
      <c r="FI36" s="1318"/>
      <c r="FJ36" s="1318"/>
      <c r="FK36" s="1318"/>
      <c r="FL36" s="1318"/>
      <c r="FM36" s="1318"/>
      <c r="FN36" s="1318"/>
      <c r="FO36" s="1318"/>
      <c r="FP36" s="1318"/>
      <c r="FQ36" s="1318"/>
      <c r="FR36" s="1318"/>
      <c r="FS36" s="1318"/>
      <c r="FT36" s="1318"/>
      <c r="FU36" s="1318"/>
      <c r="FV36" s="1318"/>
      <c r="FW36" s="1318"/>
      <c r="FX36" s="1318"/>
      <c r="FY36" s="1318"/>
      <c r="FZ36" s="1318"/>
      <c r="GA36" s="1318"/>
      <c r="GB36" s="1318"/>
      <c r="GC36" s="1318"/>
      <c r="GD36" s="1318"/>
      <c r="GE36" s="1318"/>
      <c r="GF36" s="1318"/>
      <c r="GG36" s="1318"/>
      <c r="GH36" s="1318"/>
      <c r="GI36" s="1318"/>
      <c r="GJ36" s="1318"/>
      <c r="GK36" s="1318"/>
      <c r="GL36" s="1318"/>
      <c r="GM36" s="1318"/>
      <c r="GN36" s="1318"/>
      <c r="GO36" s="1318"/>
      <c r="GP36" s="1318"/>
      <c r="GQ36" s="1318"/>
      <c r="GR36" s="1318"/>
      <c r="GS36" s="1318"/>
      <c r="GT36" s="1318"/>
      <c r="GU36" s="1318"/>
      <c r="GV36" s="1318"/>
      <c r="GW36" s="1318"/>
      <c r="GX36" s="1318"/>
      <c r="GY36" s="1318"/>
      <c r="GZ36" s="1318"/>
      <c r="HA36" s="1318"/>
      <c r="HB36" s="1318"/>
      <c r="HC36" s="1318"/>
      <c r="HD36" s="1318"/>
      <c r="HE36" s="1318"/>
      <c r="HF36" s="1318"/>
      <c r="HG36" s="1318"/>
      <c r="HH36" s="1318"/>
      <c r="HI36" s="1318"/>
      <c r="HJ36" s="1318"/>
      <c r="HK36" s="1318"/>
      <c r="HL36" s="1318"/>
      <c r="HM36" s="1318"/>
      <c r="HN36" s="1318"/>
      <c r="HO36" s="1318"/>
      <c r="HP36" s="1318"/>
      <c r="HQ36" s="1318"/>
      <c r="HR36" s="1318"/>
      <c r="HS36" s="1318"/>
      <c r="HT36" s="1318"/>
      <c r="HU36" s="1318"/>
      <c r="HV36" s="1318"/>
      <c r="HW36" s="1318"/>
      <c r="HX36" s="1318"/>
      <c r="HY36" s="1318"/>
      <c r="HZ36" s="1318"/>
      <c r="IA36" s="1318"/>
      <c r="IB36" s="1318"/>
      <c r="IC36" s="1318"/>
      <c r="ID36" s="1318"/>
      <c r="IE36" s="1318"/>
      <c r="IF36" s="1318"/>
      <c r="IG36" s="1318"/>
      <c r="IH36" s="1318"/>
      <c r="II36" s="1318"/>
      <c r="IJ36" s="1318"/>
      <c r="IK36" s="1318"/>
      <c r="IL36" s="1318"/>
      <c r="IM36" s="1318"/>
      <c r="IN36" s="1318"/>
      <c r="IO36" s="1318"/>
      <c r="IP36" s="1318"/>
      <c r="IQ36" s="1318"/>
      <c r="IR36" s="1318"/>
      <c r="IS36" s="1318"/>
      <c r="IT36" s="1318"/>
      <c r="IU36" s="1318"/>
      <c r="IV36" s="1318"/>
    </row>
    <row r="37" spans="1:256" s="135" customFormat="1" ht="15" customHeight="1">
      <c r="A37" s="1317"/>
      <c r="B37" s="1317"/>
      <c r="C37" s="1317"/>
      <c r="D37" s="1317"/>
      <c r="E37" s="1317"/>
      <c r="F37" s="1317"/>
      <c r="G37" s="1317"/>
      <c r="H37" s="1317" t="s">
        <v>1211</v>
      </c>
      <c r="I37" s="1317"/>
      <c r="J37" s="1317"/>
      <c r="K37" s="1317"/>
      <c r="L37" s="1317"/>
      <c r="M37" s="1317"/>
      <c r="N37" s="1317"/>
      <c r="O37" s="1317"/>
      <c r="P37" s="1317"/>
      <c r="Q37" s="1317"/>
      <c r="R37" s="1317"/>
      <c r="S37" s="1317"/>
      <c r="T37" s="1327" t="s">
        <v>117</v>
      </c>
      <c r="U37" s="1317"/>
      <c r="V37" s="1317"/>
      <c r="W37" s="1317"/>
      <c r="X37" s="1317"/>
      <c r="Y37" s="1317"/>
      <c r="Z37" s="1317"/>
      <c r="AA37" s="1317"/>
      <c r="AB37" s="1317"/>
      <c r="AC37" s="1317"/>
      <c r="AD37" s="1317"/>
      <c r="AE37" s="1317"/>
      <c r="AF37" s="1317"/>
      <c r="AG37" s="1317"/>
      <c r="AH37" s="1318"/>
      <c r="AI37" s="1318"/>
      <c r="AJ37" s="1318"/>
      <c r="AK37" s="1318"/>
      <c r="AL37" s="1318"/>
      <c r="AM37" s="1318"/>
      <c r="AN37" s="1318"/>
      <c r="AO37" s="1318"/>
      <c r="AP37" s="1318"/>
      <c r="AQ37" s="1318"/>
      <c r="AR37" s="1318"/>
      <c r="AS37" s="1318"/>
      <c r="AT37" s="1318"/>
      <c r="AU37" s="1318"/>
      <c r="AV37" s="1318"/>
      <c r="AW37" s="1318"/>
      <c r="AX37" s="1318"/>
      <c r="AY37" s="1318"/>
      <c r="AZ37" s="1318"/>
      <c r="BA37" s="1318"/>
      <c r="BB37" s="1318"/>
      <c r="BC37" s="1318"/>
      <c r="BD37" s="1318"/>
      <c r="BE37" s="1318"/>
      <c r="BF37" s="1318"/>
      <c r="BG37" s="1318"/>
      <c r="BH37" s="1318"/>
      <c r="BI37" s="1318"/>
      <c r="BJ37" s="1318"/>
      <c r="BK37" s="1318"/>
      <c r="BL37" s="1318"/>
      <c r="BM37" s="1318"/>
      <c r="BN37" s="1318"/>
      <c r="BO37" s="1318"/>
      <c r="BP37" s="1318"/>
      <c r="BQ37" s="1318"/>
      <c r="BR37" s="1318"/>
      <c r="BS37" s="1318"/>
      <c r="BT37" s="1318"/>
      <c r="BU37" s="1318"/>
      <c r="BV37" s="1318"/>
      <c r="BW37" s="1318"/>
      <c r="BX37" s="1318"/>
      <c r="BY37" s="1318"/>
      <c r="BZ37" s="1318"/>
      <c r="CA37" s="1318"/>
      <c r="CB37" s="1318"/>
      <c r="CC37" s="1318"/>
      <c r="CD37" s="1318"/>
      <c r="CE37" s="1318"/>
      <c r="CF37" s="1318"/>
      <c r="CG37" s="1318"/>
      <c r="CH37" s="1318"/>
      <c r="CI37" s="1318"/>
      <c r="CJ37" s="1318"/>
      <c r="CK37" s="1318"/>
      <c r="CL37" s="1318"/>
      <c r="CM37" s="1318"/>
      <c r="CN37" s="1318"/>
      <c r="CO37" s="1318"/>
      <c r="CP37" s="1318"/>
      <c r="CQ37" s="1318"/>
      <c r="CR37" s="1318"/>
      <c r="CS37" s="1318"/>
      <c r="CT37" s="1318"/>
      <c r="CU37" s="1318"/>
      <c r="CV37" s="1318"/>
      <c r="CW37" s="1318"/>
      <c r="CX37" s="1318"/>
      <c r="CY37" s="1318"/>
      <c r="CZ37" s="1318"/>
      <c r="DA37" s="1318"/>
      <c r="DB37" s="1318"/>
      <c r="DC37" s="1318"/>
      <c r="DD37" s="1318"/>
      <c r="DE37" s="1318"/>
      <c r="DF37" s="1318"/>
      <c r="DG37" s="1318"/>
      <c r="DH37" s="1318"/>
      <c r="DI37" s="1318"/>
      <c r="DJ37" s="1318"/>
      <c r="DK37" s="1318"/>
      <c r="DL37" s="1318"/>
      <c r="DM37" s="1318"/>
      <c r="DN37" s="1318"/>
      <c r="DO37" s="1318"/>
      <c r="DP37" s="1318"/>
      <c r="DQ37" s="1318"/>
      <c r="DR37" s="1318"/>
      <c r="DS37" s="1318"/>
      <c r="DT37" s="1318"/>
      <c r="DU37" s="1318"/>
      <c r="DV37" s="1318"/>
      <c r="DW37" s="1318"/>
      <c r="DX37" s="1318"/>
      <c r="DY37" s="1318"/>
      <c r="DZ37" s="1318"/>
      <c r="EA37" s="1318"/>
      <c r="EB37" s="1318"/>
      <c r="EC37" s="1318"/>
      <c r="ED37" s="1318"/>
      <c r="EE37" s="1318"/>
      <c r="EF37" s="1318"/>
      <c r="EG37" s="1318"/>
      <c r="EH37" s="1318"/>
      <c r="EI37" s="1318"/>
      <c r="EJ37" s="1318"/>
      <c r="EK37" s="1318"/>
      <c r="EL37" s="1318"/>
      <c r="EM37" s="1318"/>
      <c r="EN37" s="1318"/>
      <c r="EO37" s="1318"/>
      <c r="EP37" s="1318"/>
      <c r="EQ37" s="1318"/>
      <c r="ER37" s="1318"/>
      <c r="ES37" s="1318"/>
      <c r="ET37" s="1318"/>
      <c r="EU37" s="1318"/>
      <c r="EV37" s="1318"/>
      <c r="EW37" s="1318"/>
      <c r="EX37" s="1318"/>
      <c r="EY37" s="1318"/>
      <c r="EZ37" s="1318"/>
      <c r="FA37" s="1318"/>
      <c r="FB37" s="1318"/>
      <c r="FC37" s="1318"/>
      <c r="FD37" s="1318"/>
      <c r="FE37" s="1318"/>
      <c r="FF37" s="1318"/>
      <c r="FG37" s="1318"/>
      <c r="FH37" s="1318"/>
      <c r="FI37" s="1318"/>
      <c r="FJ37" s="1318"/>
      <c r="FK37" s="1318"/>
      <c r="FL37" s="1318"/>
      <c r="FM37" s="1318"/>
      <c r="FN37" s="1318"/>
      <c r="FO37" s="1318"/>
      <c r="FP37" s="1318"/>
      <c r="FQ37" s="1318"/>
      <c r="FR37" s="1318"/>
      <c r="FS37" s="1318"/>
      <c r="FT37" s="1318"/>
      <c r="FU37" s="1318"/>
      <c r="FV37" s="1318"/>
      <c r="FW37" s="1318"/>
      <c r="FX37" s="1318"/>
      <c r="FY37" s="1318"/>
      <c r="FZ37" s="1318"/>
      <c r="GA37" s="1318"/>
      <c r="GB37" s="1318"/>
      <c r="GC37" s="1318"/>
      <c r="GD37" s="1318"/>
      <c r="GE37" s="1318"/>
      <c r="GF37" s="1318"/>
      <c r="GG37" s="1318"/>
      <c r="GH37" s="1318"/>
      <c r="GI37" s="1318"/>
      <c r="GJ37" s="1318"/>
      <c r="GK37" s="1318"/>
      <c r="GL37" s="1318"/>
      <c r="GM37" s="1318"/>
      <c r="GN37" s="1318"/>
      <c r="GO37" s="1318"/>
      <c r="GP37" s="1318"/>
      <c r="GQ37" s="1318"/>
      <c r="GR37" s="1318"/>
      <c r="GS37" s="1318"/>
      <c r="GT37" s="1318"/>
      <c r="GU37" s="1318"/>
      <c r="GV37" s="1318"/>
      <c r="GW37" s="1318"/>
      <c r="GX37" s="1318"/>
      <c r="GY37" s="1318"/>
      <c r="GZ37" s="1318"/>
      <c r="HA37" s="1318"/>
      <c r="HB37" s="1318"/>
      <c r="HC37" s="1318"/>
      <c r="HD37" s="1318"/>
      <c r="HE37" s="1318"/>
      <c r="HF37" s="1318"/>
      <c r="HG37" s="1318"/>
      <c r="HH37" s="1318"/>
      <c r="HI37" s="1318"/>
      <c r="HJ37" s="1318"/>
      <c r="HK37" s="1318"/>
      <c r="HL37" s="1318"/>
      <c r="HM37" s="1318"/>
      <c r="HN37" s="1318"/>
      <c r="HO37" s="1318"/>
      <c r="HP37" s="1318"/>
      <c r="HQ37" s="1318"/>
      <c r="HR37" s="1318"/>
      <c r="HS37" s="1318"/>
      <c r="HT37" s="1318"/>
      <c r="HU37" s="1318"/>
      <c r="HV37" s="1318"/>
      <c r="HW37" s="1318"/>
      <c r="HX37" s="1318"/>
      <c r="HY37" s="1318"/>
      <c r="HZ37" s="1318"/>
      <c r="IA37" s="1318"/>
      <c r="IB37" s="1318"/>
      <c r="IC37" s="1318"/>
      <c r="ID37" s="1318"/>
      <c r="IE37" s="1318"/>
      <c r="IF37" s="1318"/>
      <c r="IG37" s="1318"/>
      <c r="IH37" s="1318"/>
      <c r="II37" s="1318"/>
      <c r="IJ37" s="1318"/>
      <c r="IK37" s="1318"/>
      <c r="IL37" s="1318"/>
      <c r="IM37" s="1318"/>
      <c r="IN37" s="1318"/>
      <c r="IO37" s="1318"/>
      <c r="IP37" s="1318"/>
      <c r="IQ37" s="1318"/>
      <c r="IR37" s="1318"/>
      <c r="IS37" s="1318"/>
      <c r="IT37" s="1318"/>
      <c r="IU37" s="1318"/>
      <c r="IV37" s="1318"/>
    </row>
    <row r="38" spans="1:256" s="135" customFormat="1" ht="15" customHeight="1">
      <c r="A38" s="1317"/>
      <c r="B38" s="1317"/>
      <c r="C38" s="1317"/>
      <c r="D38" s="1317"/>
      <c r="E38" s="1317"/>
      <c r="F38" s="1317"/>
      <c r="G38" s="1317"/>
      <c r="H38" s="1317"/>
      <c r="I38" s="1317"/>
      <c r="J38" s="1317"/>
      <c r="K38" s="1317"/>
      <c r="L38" s="1317"/>
      <c r="M38" s="1317"/>
      <c r="N38" s="1317"/>
      <c r="O38" s="1317"/>
      <c r="P38" s="1317"/>
      <c r="Q38" s="1317"/>
      <c r="R38" s="1317"/>
      <c r="S38" s="1317"/>
      <c r="T38" s="1317"/>
      <c r="U38" s="1317"/>
      <c r="V38" s="1317"/>
      <c r="W38" s="1317"/>
      <c r="X38" s="1317"/>
      <c r="Y38" s="1317"/>
      <c r="Z38" s="1317"/>
      <c r="AA38" s="1317"/>
      <c r="AB38" s="1317"/>
      <c r="AC38" s="1317"/>
      <c r="AD38" s="1317"/>
      <c r="AE38" s="1317"/>
      <c r="AF38" s="1317"/>
      <c r="AG38" s="1317"/>
      <c r="AH38" s="1318"/>
      <c r="AI38" s="1318"/>
      <c r="AJ38" s="1318"/>
      <c r="AK38" s="1318"/>
      <c r="AL38" s="1318"/>
      <c r="AM38" s="1318"/>
      <c r="AN38" s="1318"/>
      <c r="AO38" s="1318"/>
      <c r="AP38" s="1318"/>
      <c r="AQ38" s="1318"/>
      <c r="AR38" s="1318"/>
      <c r="AS38" s="1318"/>
      <c r="AT38" s="1318"/>
      <c r="AU38" s="1318"/>
      <c r="AV38" s="1318"/>
      <c r="AW38" s="1318"/>
      <c r="AX38" s="1318"/>
      <c r="AY38" s="1318"/>
      <c r="AZ38" s="1318"/>
      <c r="BA38" s="1318"/>
      <c r="BB38" s="1318"/>
      <c r="BC38" s="1318"/>
      <c r="BD38" s="1318"/>
      <c r="BE38" s="1318"/>
      <c r="BF38" s="1318"/>
      <c r="BG38" s="1318"/>
      <c r="BH38" s="1318"/>
      <c r="BI38" s="1318"/>
      <c r="BJ38" s="1318"/>
      <c r="BK38" s="1318"/>
      <c r="BL38" s="1318"/>
      <c r="BM38" s="1318"/>
      <c r="BN38" s="1318"/>
      <c r="BO38" s="1318"/>
      <c r="BP38" s="1318"/>
      <c r="BQ38" s="1318"/>
      <c r="BR38" s="1318"/>
      <c r="BS38" s="1318"/>
      <c r="BT38" s="1318"/>
      <c r="BU38" s="1318"/>
      <c r="BV38" s="1318"/>
      <c r="BW38" s="1318"/>
      <c r="BX38" s="1318"/>
      <c r="BY38" s="1318"/>
      <c r="BZ38" s="1318"/>
      <c r="CA38" s="1318"/>
      <c r="CB38" s="1318"/>
      <c r="CC38" s="1318"/>
      <c r="CD38" s="1318"/>
      <c r="CE38" s="1318"/>
      <c r="CF38" s="1318"/>
      <c r="CG38" s="1318"/>
      <c r="CH38" s="1318"/>
      <c r="CI38" s="1318"/>
      <c r="CJ38" s="1318"/>
      <c r="CK38" s="1318"/>
      <c r="CL38" s="1318"/>
      <c r="CM38" s="1318"/>
      <c r="CN38" s="1318"/>
      <c r="CO38" s="1318"/>
      <c r="CP38" s="1318"/>
      <c r="CQ38" s="1318"/>
      <c r="CR38" s="1318"/>
      <c r="CS38" s="1318"/>
      <c r="CT38" s="1318"/>
      <c r="CU38" s="1318"/>
      <c r="CV38" s="1318"/>
      <c r="CW38" s="1318"/>
      <c r="CX38" s="1318"/>
      <c r="CY38" s="1318"/>
      <c r="CZ38" s="1318"/>
      <c r="DA38" s="1318"/>
      <c r="DB38" s="1318"/>
      <c r="DC38" s="1318"/>
      <c r="DD38" s="1318"/>
      <c r="DE38" s="1318"/>
      <c r="DF38" s="1318"/>
      <c r="DG38" s="1318"/>
      <c r="DH38" s="1318"/>
      <c r="DI38" s="1318"/>
      <c r="DJ38" s="1318"/>
      <c r="DK38" s="1318"/>
      <c r="DL38" s="1318"/>
      <c r="DM38" s="1318"/>
      <c r="DN38" s="1318"/>
      <c r="DO38" s="1318"/>
      <c r="DP38" s="1318"/>
      <c r="DQ38" s="1318"/>
      <c r="DR38" s="1318"/>
      <c r="DS38" s="1318"/>
      <c r="DT38" s="1318"/>
      <c r="DU38" s="1318"/>
      <c r="DV38" s="1318"/>
      <c r="DW38" s="1318"/>
      <c r="DX38" s="1318"/>
      <c r="DY38" s="1318"/>
      <c r="DZ38" s="1318"/>
      <c r="EA38" s="1318"/>
      <c r="EB38" s="1318"/>
      <c r="EC38" s="1318"/>
      <c r="ED38" s="1318"/>
      <c r="EE38" s="1318"/>
      <c r="EF38" s="1318"/>
      <c r="EG38" s="1318"/>
      <c r="EH38" s="1318"/>
      <c r="EI38" s="1318"/>
      <c r="EJ38" s="1318"/>
      <c r="EK38" s="1318"/>
      <c r="EL38" s="1318"/>
      <c r="EM38" s="1318"/>
      <c r="EN38" s="1318"/>
      <c r="EO38" s="1318"/>
      <c r="EP38" s="1318"/>
      <c r="EQ38" s="1318"/>
      <c r="ER38" s="1318"/>
      <c r="ES38" s="1318"/>
      <c r="ET38" s="1318"/>
      <c r="EU38" s="1318"/>
      <c r="EV38" s="1318"/>
      <c r="EW38" s="1318"/>
      <c r="EX38" s="1318"/>
      <c r="EY38" s="1318"/>
      <c r="EZ38" s="1318"/>
      <c r="FA38" s="1318"/>
      <c r="FB38" s="1318"/>
      <c r="FC38" s="1318"/>
      <c r="FD38" s="1318"/>
      <c r="FE38" s="1318"/>
      <c r="FF38" s="1318"/>
      <c r="FG38" s="1318"/>
      <c r="FH38" s="1318"/>
      <c r="FI38" s="1318"/>
      <c r="FJ38" s="1318"/>
      <c r="FK38" s="1318"/>
      <c r="FL38" s="1318"/>
      <c r="FM38" s="1318"/>
      <c r="FN38" s="1318"/>
      <c r="FO38" s="1318"/>
      <c r="FP38" s="1318"/>
      <c r="FQ38" s="1318"/>
      <c r="FR38" s="1318"/>
      <c r="FS38" s="1318"/>
      <c r="FT38" s="1318"/>
      <c r="FU38" s="1318"/>
      <c r="FV38" s="1318"/>
      <c r="FW38" s="1318"/>
      <c r="FX38" s="1318"/>
      <c r="FY38" s="1318"/>
      <c r="FZ38" s="1318"/>
      <c r="GA38" s="1318"/>
      <c r="GB38" s="1318"/>
      <c r="GC38" s="1318"/>
      <c r="GD38" s="1318"/>
      <c r="GE38" s="1318"/>
      <c r="GF38" s="1318"/>
      <c r="GG38" s="1318"/>
      <c r="GH38" s="1318"/>
      <c r="GI38" s="1318"/>
      <c r="GJ38" s="1318"/>
      <c r="GK38" s="1318"/>
      <c r="GL38" s="1318"/>
      <c r="GM38" s="1318"/>
      <c r="GN38" s="1318"/>
      <c r="GO38" s="1318"/>
      <c r="GP38" s="1318"/>
      <c r="GQ38" s="1318"/>
      <c r="GR38" s="1318"/>
      <c r="GS38" s="1318"/>
      <c r="GT38" s="1318"/>
      <c r="GU38" s="1318"/>
      <c r="GV38" s="1318"/>
      <c r="GW38" s="1318"/>
      <c r="GX38" s="1318"/>
      <c r="GY38" s="1318"/>
      <c r="GZ38" s="1318"/>
      <c r="HA38" s="1318"/>
      <c r="HB38" s="1318"/>
      <c r="HC38" s="1318"/>
      <c r="HD38" s="1318"/>
      <c r="HE38" s="1318"/>
      <c r="HF38" s="1318"/>
      <c r="HG38" s="1318"/>
      <c r="HH38" s="1318"/>
      <c r="HI38" s="1318"/>
      <c r="HJ38" s="1318"/>
      <c r="HK38" s="1318"/>
      <c r="HL38" s="1318"/>
      <c r="HM38" s="1318"/>
      <c r="HN38" s="1318"/>
      <c r="HO38" s="1318"/>
      <c r="HP38" s="1318"/>
      <c r="HQ38" s="1318"/>
      <c r="HR38" s="1318"/>
      <c r="HS38" s="1318"/>
      <c r="HT38" s="1318"/>
      <c r="HU38" s="1318"/>
      <c r="HV38" s="1318"/>
      <c r="HW38" s="1318"/>
      <c r="HX38" s="1318"/>
      <c r="HY38" s="1318"/>
      <c r="HZ38" s="1318"/>
      <c r="IA38" s="1318"/>
      <c r="IB38" s="1318"/>
      <c r="IC38" s="1318"/>
      <c r="ID38" s="1318"/>
      <c r="IE38" s="1318"/>
      <c r="IF38" s="1318"/>
      <c r="IG38" s="1318"/>
      <c r="IH38" s="1318"/>
      <c r="II38" s="1318"/>
      <c r="IJ38" s="1318"/>
      <c r="IK38" s="1318"/>
      <c r="IL38" s="1318"/>
      <c r="IM38" s="1318"/>
      <c r="IN38" s="1318"/>
      <c r="IO38" s="1318"/>
      <c r="IP38" s="1318"/>
      <c r="IQ38" s="1318"/>
      <c r="IR38" s="1318"/>
      <c r="IS38" s="1318"/>
      <c r="IT38" s="1318"/>
      <c r="IU38" s="1318"/>
      <c r="IV38" s="1318"/>
    </row>
    <row r="39" spans="1:256" s="135" customFormat="1" ht="15" customHeight="1">
      <c r="A39" s="1317"/>
      <c r="B39" s="1317"/>
      <c r="C39" s="1317" t="s">
        <v>1212</v>
      </c>
      <c r="D39" s="1317"/>
      <c r="E39" s="1317"/>
      <c r="F39" s="1317"/>
      <c r="G39" s="1317"/>
      <c r="H39" s="1317"/>
      <c r="I39" s="1317"/>
      <c r="J39" s="1317"/>
      <c r="K39" s="1317"/>
      <c r="L39" s="1317"/>
      <c r="M39" s="1317"/>
      <c r="N39" s="1317"/>
      <c r="O39" s="1317"/>
      <c r="P39" s="1317"/>
      <c r="Q39" s="1317"/>
      <c r="R39" s="1317"/>
      <c r="S39" s="1317"/>
      <c r="T39" s="1317"/>
      <c r="U39" s="1317"/>
      <c r="V39" s="1317"/>
      <c r="W39" s="1317"/>
      <c r="X39" s="1317"/>
      <c r="Y39" s="1317"/>
      <c r="Z39" s="1317"/>
      <c r="AA39" s="1317"/>
      <c r="AB39" s="1317"/>
      <c r="AC39" s="1317"/>
      <c r="AD39" s="1317"/>
      <c r="AE39" s="1317"/>
      <c r="AF39" s="1317"/>
      <c r="AG39" s="1317"/>
      <c r="AH39" s="1318"/>
      <c r="AI39" s="1318"/>
      <c r="AJ39" s="1318"/>
      <c r="AK39" s="1318"/>
      <c r="AL39" s="1318"/>
      <c r="AM39" s="1318"/>
      <c r="AN39" s="1318"/>
      <c r="AO39" s="1318"/>
      <c r="AP39" s="1318"/>
      <c r="AQ39" s="1318"/>
      <c r="AR39" s="1318"/>
      <c r="AS39" s="1318"/>
      <c r="AT39" s="1318"/>
      <c r="AU39" s="1318"/>
      <c r="AV39" s="1318"/>
      <c r="AW39" s="1318"/>
      <c r="AX39" s="1318"/>
      <c r="AY39" s="1318"/>
      <c r="AZ39" s="1318"/>
      <c r="BA39" s="1318"/>
      <c r="BB39" s="1318"/>
      <c r="BC39" s="1318"/>
      <c r="BD39" s="1318"/>
      <c r="BE39" s="1318"/>
      <c r="BF39" s="1318"/>
      <c r="BG39" s="1318"/>
      <c r="BH39" s="1318"/>
      <c r="BI39" s="1318"/>
      <c r="BJ39" s="1318"/>
      <c r="BK39" s="1318"/>
      <c r="BL39" s="1318"/>
      <c r="BM39" s="1318"/>
      <c r="BN39" s="1318"/>
      <c r="BO39" s="1318"/>
      <c r="BP39" s="1318"/>
      <c r="BQ39" s="1318"/>
      <c r="BR39" s="1318"/>
      <c r="BS39" s="1318"/>
      <c r="BT39" s="1318"/>
      <c r="BU39" s="1318"/>
      <c r="BV39" s="1318"/>
      <c r="BW39" s="1318"/>
      <c r="BX39" s="1318"/>
      <c r="BY39" s="1318"/>
      <c r="BZ39" s="1318"/>
      <c r="CA39" s="1318"/>
      <c r="CB39" s="1318"/>
      <c r="CC39" s="1318"/>
      <c r="CD39" s="1318"/>
      <c r="CE39" s="1318"/>
      <c r="CF39" s="1318"/>
      <c r="CG39" s="1318"/>
      <c r="CH39" s="1318"/>
      <c r="CI39" s="1318"/>
      <c r="CJ39" s="1318"/>
      <c r="CK39" s="1318"/>
      <c r="CL39" s="1318"/>
      <c r="CM39" s="1318"/>
      <c r="CN39" s="1318"/>
      <c r="CO39" s="1318"/>
      <c r="CP39" s="1318"/>
      <c r="CQ39" s="1318"/>
      <c r="CR39" s="1318"/>
      <c r="CS39" s="1318"/>
      <c r="CT39" s="1318"/>
      <c r="CU39" s="1318"/>
      <c r="CV39" s="1318"/>
      <c r="CW39" s="1318"/>
      <c r="CX39" s="1318"/>
      <c r="CY39" s="1318"/>
      <c r="CZ39" s="1318"/>
      <c r="DA39" s="1318"/>
      <c r="DB39" s="1318"/>
      <c r="DC39" s="1318"/>
      <c r="DD39" s="1318"/>
      <c r="DE39" s="1318"/>
      <c r="DF39" s="1318"/>
      <c r="DG39" s="1318"/>
      <c r="DH39" s="1318"/>
      <c r="DI39" s="1318"/>
      <c r="DJ39" s="1318"/>
      <c r="DK39" s="1318"/>
      <c r="DL39" s="1318"/>
      <c r="DM39" s="1318"/>
      <c r="DN39" s="1318"/>
      <c r="DO39" s="1318"/>
      <c r="DP39" s="1318"/>
      <c r="DQ39" s="1318"/>
      <c r="DR39" s="1318"/>
      <c r="DS39" s="1318"/>
      <c r="DT39" s="1318"/>
      <c r="DU39" s="1318"/>
      <c r="DV39" s="1318"/>
      <c r="DW39" s="1318"/>
      <c r="DX39" s="1318"/>
      <c r="DY39" s="1318"/>
      <c r="DZ39" s="1318"/>
      <c r="EA39" s="1318"/>
      <c r="EB39" s="1318"/>
      <c r="EC39" s="1318"/>
      <c r="ED39" s="1318"/>
      <c r="EE39" s="1318"/>
      <c r="EF39" s="1318"/>
      <c r="EG39" s="1318"/>
      <c r="EH39" s="1318"/>
      <c r="EI39" s="1318"/>
      <c r="EJ39" s="1318"/>
      <c r="EK39" s="1318"/>
      <c r="EL39" s="1318"/>
      <c r="EM39" s="1318"/>
      <c r="EN39" s="1318"/>
      <c r="EO39" s="1318"/>
      <c r="EP39" s="1318"/>
      <c r="EQ39" s="1318"/>
      <c r="ER39" s="1318"/>
      <c r="ES39" s="1318"/>
      <c r="ET39" s="1318"/>
      <c r="EU39" s="1318"/>
      <c r="EV39" s="1318"/>
      <c r="EW39" s="1318"/>
      <c r="EX39" s="1318"/>
      <c r="EY39" s="1318"/>
      <c r="EZ39" s="1318"/>
      <c r="FA39" s="1318"/>
      <c r="FB39" s="1318"/>
      <c r="FC39" s="1318"/>
      <c r="FD39" s="1318"/>
      <c r="FE39" s="1318"/>
      <c r="FF39" s="1318"/>
      <c r="FG39" s="1318"/>
      <c r="FH39" s="1318"/>
      <c r="FI39" s="1318"/>
      <c r="FJ39" s="1318"/>
      <c r="FK39" s="1318"/>
      <c r="FL39" s="1318"/>
      <c r="FM39" s="1318"/>
      <c r="FN39" s="1318"/>
      <c r="FO39" s="1318"/>
      <c r="FP39" s="1318"/>
      <c r="FQ39" s="1318"/>
      <c r="FR39" s="1318"/>
      <c r="FS39" s="1318"/>
      <c r="FT39" s="1318"/>
      <c r="FU39" s="1318"/>
      <c r="FV39" s="1318"/>
      <c r="FW39" s="1318"/>
      <c r="FX39" s="1318"/>
      <c r="FY39" s="1318"/>
      <c r="FZ39" s="1318"/>
      <c r="GA39" s="1318"/>
      <c r="GB39" s="1318"/>
      <c r="GC39" s="1318"/>
      <c r="GD39" s="1318"/>
      <c r="GE39" s="1318"/>
      <c r="GF39" s="1318"/>
      <c r="GG39" s="1318"/>
      <c r="GH39" s="1318"/>
      <c r="GI39" s="1318"/>
      <c r="GJ39" s="1318"/>
      <c r="GK39" s="1318"/>
      <c r="GL39" s="1318"/>
      <c r="GM39" s="1318"/>
      <c r="GN39" s="1318"/>
      <c r="GO39" s="1318"/>
      <c r="GP39" s="1318"/>
      <c r="GQ39" s="1318"/>
      <c r="GR39" s="1318"/>
      <c r="GS39" s="1318"/>
      <c r="GT39" s="1318"/>
      <c r="GU39" s="1318"/>
      <c r="GV39" s="1318"/>
      <c r="GW39" s="1318"/>
      <c r="GX39" s="1318"/>
      <c r="GY39" s="1318"/>
      <c r="GZ39" s="1318"/>
      <c r="HA39" s="1318"/>
      <c r="HB39" s="1318"/>
      <c r="HC39" s="1318"/>
      <c r="HD39" s="1318"/>
      <c r="HE39" s="1318"/>
      <c r="HF39" s="1318"/>
      <c r="HG39" s="1318"/>
      <c r="HH39" s="1318"/>
      <c r="HI39" s="1318"/>
      <c r="HJ39" s="1318"/>
      <c r="HK39" s="1318"/>
      <c r="HL39" s="1318"/>
      <c r="HM39" s="1318"/>
      <c r="HN39" s="1318"/>
      <c r="HO39" s="1318"/>
      <c r="HP39" s="1318"/>
      <c r="HQ39" s="1318"/>
      <c r="HR39" s="1318"/>
      <c r="HS39" s="1318"/>
      <c r="HT39" s="1318"/>
      <c r="HU39" s="1318"/>
      <c r="HV39" s="1318"/>
      <c r="HW39" s="1318"/>
      <c r="HX39" s="1318"/>
      <c r="HY39" s="1318"/>
      <c r="HZ39" s="1318"/>
      <c r="IA39" s="1318"/>
      <c r="IB39" s="1318"/>
      <c r="IC39" s="1318"/>
      <c r="ID39" s="1318"/>
      <c r="IE39" s="1318"/>
      <c r="IF39" s="1318"/>
      <c r="IG39" s="1318"/>
      <c r="IH39" s="1318"/>
      <c r="II39" s="1318"/>
      <c r="IJ39" s="1318"/>
      <c r="IK39" s="1318"/>
      <c r="IL39" s="1318"/>
      <c r="IM39" s="1318"/>
      <c r="IN39" s="1318"/>
      <c r="IO39" s="1318"/>
      <c r="IP39" s="1318"/>
      <c r="IQ39" s="1318"/>
      <c r="IR39" s="1318"/>
      <c r="IS39" s="1318"/>
      <c r="IT39" s="1318"/>
      <c r="IU39" s="1318"/>
      <c r="IV39" s="1318"/>
    </row>
    <row r="40" spans="1:256" s="135" customFormat="1" ht="15" customHeight="1">
      <c r="A40" s="1317"/>
      <c r="B40" s="1317"/>
      <c r="C40" s="1325" t="s">
        <v>1213</v>
      </c>
      <c r="D40" s="1325"/>
      <c r="E40" s="1325"/>
      <c r="F40" s="1325"/>
      <c r="G40" s="1326"/>
      <c r="H40" s="1326"/>
      <c r="I40" s="1326"/>
      <c r="J40" s="1326"/>
      <c r="K40" s="1326"/>
      <c r="L40" s="1326"/>
      <c r="M40" s="1326"/>
      <c r="N40" s="1326"/>
      <c r="O40" s="1326"/>
      <c r="P40" s="1326"/>
      <c r="Q40" s="1326"/>
      <c r="R40" s="1326"/>
      <c r="S40" s="1326"/>
      <c r="T40" s="1326"/>
      <c r="U40" s="1326"/>
      <c r="V40" s="1326"/>
      <c r="W40" s="1326"/>
      <c r="X40" s="1326"/>
      <c r="Y40" s="1326"/>
      <c r="Z40" s="1326"/>
      <c r="AA40" s="1326"/>
      <c r="AB40" s="1326"/>
      <c r="AC40" s="1326"/>
      <c r="AD40" s="1326"/>
      <c r="AE40" s="1326"/>
      <c r="AF40" s="1326"/>
      <c r="AG40" s="1326"/>
      <c r="AH40" s="1318"/>
      <c r="AI40" s="1318"/>
      <c r="AJ40" s="1318"/>
      <c r="AK40" s="1318"/>
      <c r="AL40" s="1318"/>
      <c r="AM40" s="1318"/>
      <c r="AN40" s="1318"/>
      <c r="AO40" s="1318"/>
      <c r="AP40" s="1318"/>
      <c r="AQ40" s="1318"/>
      <c r="AR40" s="1318"/>
      <c r="AS40" s="1318"/>
      <c r="AT40" s="1318"/>
      <c r="AU40" s="1318"/>
      <c r="AV40" s="1318"/>
      <c r="AW40" s="1318"/>
      <c r="AX40" s="1318"/>
      <c r="AY40" s="1318"/>
      <c r="AZ40" s="1318"/>
      <c r="BA40" s="1318"/>
      <c r="BB40" s="1318"/>
      <c r="BC40" s="1318"/>
      <c r="BD40" s="1318"/>
      <c r="BE40" s="1318"/>
      <c r="BF40" s="1318"/>
      <c r="BG40" s="1318"/>
      <c r="BH40" s="1318"/>
      <c r="BI40" s="1318"/>
      <c r="BJ40" s="1318"/>
      <c r="BK40" s="1318"/>
      <c r="BL40" s="1318"/>
      <c r="BM40" s="1318"/>
      <c r="BN40" s="1318"/>
      <c r="BO40" s="1318"/>
      <c r="BP40" s="1318"/>
      <c r="BQ40" s="1318"/>
      <c r="BR40" s="1318"/>
      <c r="BS40" s="1318"/>
      <c r="BT40" s="1318"/>
      <c r="BU40" s="1318"/>
      <c r="BV40" s="1318"/>
      <c r="BW40" s="1318"/>
      <c r="BX40" s="1318"/>
      <c r="BY40" s="1318"/>
      <c r="BZ40" s="1318"/>
      <c r="CA40" s="1318"/>
      <c r="CB40" s="1318"/>
      <c r="CC40" s="1318"/>
      <c r="CD40" s="1318"/>
      <c r="CE40" s="1318"/>
      <c r="CF40" s="1318"/>
      <c r="CG40" s="1318"/>
      <c r="CH40" s="1318"/>
      <c r="CI40" s="1318"/>
      <c r="CJ40" s="1318"/>
      <c r="CK40" s="1318"/>
      <c r="CL40" s="1318"/>
      <c r="CM40" s="1318"/>
      <c r="CN40" s="1318"/>
      <c r="CO40" s="1318"/>
      <c r="CP40" s="1318"/>
      <c r="CQ40" s="1318"/>
      <c r="CR40" s="1318"/>
      <c r="CS40" s="1318"/>
      <c r="CT40" s="1318"/>
      <c r="CU40" s="1318"/>
      <c r="CV40" s="1318"/>
      <c r="CW40" s="1318"/>
      <c r="CX40" s="1318"/>
      <c r="CY40" s="1318"/>
      <c r="CZ40" s="1318"/>
      <c r="DA40" s="1318"/>
      <c r="DB40" s="1318"/>
      <c r="DC40" s="1318"/>
      <c r="DD40" s="1318"/>
      <c r="DE40" s="1318"/>
      <c r="DF40" s="1318"/>
      <c r="DG40" s="1318"/>
      <c r="DH40" s="1318"/>
      <c r="DI40" s="1318"/>
      <c r="DJ40" s="1318"/>
      <c r="DK40" s="1318"/>
      <c r="DL40" s="1318"/>
      <c r="DM40" s="1318"/>
      <c r="DN40" s="1318"/>
      <c r="DO40" s="1318"/>
      <c r="DP40" s="1318"/>
      <c r="DQ40" s="1318"/>
      <c r="DR40" s="1318"/>
      <c r="DS40" s="1318"/>
      <c r="DT40" s="1318"/>
      <c r="DU40" s="1318"/>
      <c r="DV40" s="1318"/>
      <c r="DW40" s="1318"/>
      <c r="DX40" s="1318"/>
      <c r="DY40" s="1318"/>
      <c r="DZ40" s="1318"/>
      <c r="EA40" s="1318"/>
      <c r="EB40" s="1318"/>
      <c r="EC40" s="1318"/>
      <c r="ED40" s="1318"/>
      <c r="EE40" s="1318"/>
      <c r="EF40" s="1318"/>
      <c r="EG40" s="1318"/>
      <c r="EH40" s="1318"/>
      <c r="EI40" s="1318"/>
      <c r="EJ40" s="1318"/>
      <c r="EK40" s="1318"/>
      <c r="EL40" s="1318"/>
      <c r="EM40" s="1318"/>
      <c r="EN40" s="1318"/>
      <c r="EO40" s="1318"/>
      <c r="EP40" s="1318"/>
      <c r="EQ40" s="1318"/>
      <c r="ER40" s="1318"/>
      <c r="ES40" s="1318"/>
      <c r="ET40" s="1318"/>
      <c r="EU40" s="1318"/>
      <c r="EV40" s="1318"/>
      <c r="EW40" s="1318"/>
      <c r="EX40" s="1318"/>
      <c r="EY40" s="1318"/>
      <c r="EZ40" s="1318"/>
      <c r="FA40" s="1318"/>
      <c r="FB40" s="1318"/>
      <c r="FC40" s="1318"/>
      <c r="FD40" s="1318"/>
      <c r="FE40" s="1318"/>
      <c r="FF40" s="1318"/>
      <c r="FG40" s="1318"/>
      <c r="FH40" s="1318"/>
      <c r="FI40" s="1318"/>
      <c r="FJ40" s="1318"/>
      <c r="FK40" s="1318"/>
      <c r="FL40" s="1318"/>
      <c r="FM40" s="1318"/>
      <c r="FN40" s="1318"/>
      <c r="FO40" s="1318"/>
      <c r="FP40" s="1318"/>
      <c r="FQ40" s="1318"/>
      <c r="FR40" s="1318"/>
      <c r="FS40" s="1318"/>
      <c r="FT40" s="1318"/>
      <c r="FU40" s="1318"/>
      <c r="FV40" s="1318"/>
      <c r="FW40" s="1318"/>
      <c r="FX40" s="1318"/>
      <c r="FY40" s="1318"/>
      <c r="FZ40" s="1318"/>
      <c r="GA40" s="1318"/>
      <c r="GB40" s="1318"/>
      <c r="GC40" s="1318"/>
      <c r="GD40" s="1318"/>
      <c r="GE40" s="1318"/>
      <c r="GF40" s="1318"/>
      <c r="GG40" s="1318"/>
      <c r="GH40" s="1318"/>
      <c r="GI40" s="1318"/>
      <c r="GJ40" s="1318"/>
      <c r="GK40" s="1318"/>
      <c r="GL40" s="1318"/>
      <c r="GM40" s="1318"/>
      <c r="GN40" s="1318"/>
      <c r="GO40" s="1318"/>
      <c r="GP40" s="1318"/>
      <c r="GQ40" s="1318"/>
      <c r="GR40" s="1318"/>
      <c r="GS40" s="1318"/>
      <c r="GT40" s="1318"/>
      <c r="GU40" s="1318"/>
      <c r="GV40" s="1318"/>
      <c r="GW40" s="1318"/>
      <c r="GX40" s="1318"/>
      <c r="GY40" s="1318"/>
      <c r="GZ40" s="1318"/>
      <c r="HA40" s="1318"/>
      <c r="HB40" s="1318"/>
      <c r="HC40" s="1318"/>
      <c r="HD40" s="1318"/>
      <c r="HE40" s="1318"/>
      <c r="HF40" s="1318"/>
      <c r="HG40" s="1318"/>
      <c r="HH40" s="1318"/>
      <c r="HI40" s="1318"/>
      <c r="HJ40" s="1318"/>
      <c r="HK40" s="1318"/>
      <c r="HL40" s="1318"/>
      <c r="HM40" s="1318"/>
      <c r="HN40" s="1318"/>
      <c r="HO40" s="1318"/>
      <c r="HP40" s="1318"/>
      <c r="HQ40" s="1318"/>
      <c r="HR40" s="1318"/>
      <c r="HS40" s="1318"/>
      <c r="HT40" s="1318"/>
      <c r="HU40" s="1318"/>
      <c r="HV40" s="1318"/>
      <c r="HW40" s="1318"/>
      <c r="HX40" s="1318"/>
      <c r="HY40" s="1318"/>
      <c r="HZ40" s="1318"/>
      <c r="IA40" s="1318"/>
      <c r="IB40" s="1318"/>
      <c r="IC40" s="1318"/>
      <c r="ID40" s="1318"/>
      <c r="IE40" s="1318"/>
      <c r="IF40" s="1318"/>
      <c r="IG40" s="1318"/>
      <c r="IH40" s="1318"/>
      <c r="II40" s="1318"/>
      <c r="IJ40" s="1318"/>
      <c r="IK40" s="1318"/>
      <c r="IL40" s="1318"/>
      <c r="IM40" s="1318"/>
      <c r="IN40" s="1318"/>
      <c r="IO40" s="1318"/>
      <c r="IP40" s="1318"/>
      <c r="IQ40" s="1318"/>
      <c r="IR40" s="1318"/>
      <c r="IS40" s="1318"/>
      <c r="IT40" s="1318"/>
      <c r="IU40" s="1318"/>
      <c r="IV40" s="1318"/>
    </row>
    <row r="41" spans="1:256" s="135" customFormat="1" ht="15" customHeight="1">
      <c r="A41" s="1317"/>
      <c r="B41" s="1317"/>
      <c r="C41" s="1325" t="s">
        <v>1214</v>
      </c>
      <c r="D41" s="1325"/>
      <c r="E41" s="1325"/>
      <c r="F41" s="1325"/>
      <c r="G41" s="1326"/>
      <c r="H41" s="1326"/>
      <c r="I41" s="1326"/>
      <c r="J41" s="1326"/>
      <c r="K41" s="1326"/>
      <c r="L41" s="1326"/>
      <c r="M41" s="1326"/>
      <c r="N41" s="1326"/>
      <c r="O41" s="1326"/>
      <c r="P41" s="1326"/>
      <c r="Q41" s="1326"/>
      <c r="R41" s="1326"/>
      <c r="S41" s="1326"/>
      <c r="T41" s="1326"/>
      <c r="U41" s="1326"/>
      <c r="V41" s="1326"/>
      <c r="W41" s="1326"/>
      <c r="X41" s="1326"/>
      <c r="Y41" s="1326"/>
      <c r="Z41" s="1326"/>
      <c r="AA41" s="1326"/>
      <c r="AB41" s="1326"/>
      <c r="AC41" s="1326"/>
      <c r="AD41" s="1326"/>
      <c r="AE41" s="1326"/>
      <c r="AF41" s="1326"/>
      <c r="AG41" s="1326"/>
      <c r="AH41" s="1318"/>
      <c r="AI41" s="1318"/>
      <c r="AJ41" s="1318"/>
      <c r="AK41" s="1318"/>
      <c r="AL41" s="1318"/>
      <c r="AM41" s="1318"/>
      <c r="AN41" s="1318"/>
      <c r="AO41" s="1318"/>
      <c r="AP41" s="1318"/>
      <c r="AQ41" s="1318"/>
      <c r="AR41" s="1318"/>
      <c r="AS41" s="1318"/>
      <c r="AT41" s="1318"/>
      <c r="AU41" s="1318"/>
      <c r="AV41" s="1318"/>
      <c r="AW41" s="1318"/>
      <c r="AX41" s="1318"/>
      <c r="AY41" s="1318"/>
      <c r="AZ41" s="1318"/>
      <c r="BA41" s="1318"/>
      <c r="BB41" s="1318"/>
      <c r="BC41" s="1318"/>
      <c r="BD41" s="1318"/>
      <c r="BE41" s="1318"/>
      <c r="BF41" s="1318"/>
      <c r="BG41" s="1318"/>
      <c r="BH41" s="1318"/>
      <c r="BI41" s="1318"/>
      <c r="BJ41" s="1318"/>
      <c r="BK41" s="1318"/>
      <c r="BL41" s="1318"/>
      <c r="BM41" s="1318"/>
      <c r="BN41" s="1318"/>
      <c r="BO41" s="1318"/>
      <c r="BP41" s="1318"/>
      <c r="BQ41" s="1318"/>
      <c r="BR41" s="1318"/>
      <c r="BS41" s="1318"/>
      <c r="BT41" s="1318"/>
      <c r="BU41" s="1318"/>
      <c r="BV41" s="1318"/>
      <c r="BW41" s="1318"/>
      <c r="BX41" s="1318"/>
      <c r="BY41" s="1318"/>
      <c r="BZ41" s="1318"/>
      <c r="CA41" s="1318"/>
      <c r="CB41" s="1318"/>
      <c r="CC41" s="1318"/>
      <c r="CD41" s="1318"/>
      <c r="CE41" s="1318"/>
      <c r="CF41" s="1318"/>
      <c r="CG41" s="1318"/>
      <c r="CH41" s="1318"/>
      <c r="CI41" s="1318"/>
      <c r="CJ41" s="1318"/>
      <c r="CK41" s="1318"/>
      <c r="CL41" s="1318"/>
      <c r="CM41" s="1318"/>
      <c r="CN41" s="1318"/>
      <c r="CO41" s="1318"/>
      <c r="CP41" s="1318"/>
      <c r="CQ41" s="1318"/>
      <c r="CR41" s="1318"/>
      <c r="CS41" s="1318"/>
      <c r="CT41" s="1318"/>
      <c r="CU41" s="1318"/>
      <c r="CV41" s="1318"/>
      <c r="CW41" s="1318"/>
      <c r="CX41" s="1318"/>
      <c r="CY41" s="1318"/>
      <c r="CZ41" s="1318"/>
      <c r="DA41" s="1318"/>
      <c r="DB41" s="1318"/>
      <c r="DC41" s="1318"/>
      <c r="DD41" s="1318"/>
      <c r="DE41" s="1318"/>
      <c r="DF41" s="1318"/>
      <c r="DG41" s="1318"/>
      <c r="DH41" s="1318"/>
      <c r="DI41" s="1318"/>
      <c r="DJ41" s="1318"/>
      <c r="DK41" s="1318"/>
      <c r="DL41" s="1318"/>
      <c r="DM41" s="1318"/>
      <c r="DN41" s="1318"/>
      <c r="DO41" s="1318"/>
      <c r="DP41" s="1318"/>
      <c r="DQ41" s="1318"/>
      <c r="DR41" s="1318"/>
      <c r="DS41" s="1318"/>
      <c r="DT41" s="1318"/>
      <c r="DU41" s="1318"/>
      <c r="DV41" s="1318"/>
      <c r="DW41" s="1318"/>
      <c r="DX41" s="1318"/>
      <c r="DY41" s="1318"/>
      <c r="DZ41" s="1318"/>
      <c r="EA41" s="1318"/>
      <c r="EB41" s="1318"/>
      <c r="EC41" s="1318"/>
      <c r="ED41" s="1318"/>
      <c r="EE41" s="1318"/>
      <c r="EF41" s="1318"/>
      <c r="EG41" s="1318"/>
      <c r="EH41" s="1318"/>
      <c r="EI41" s="1318"/>
      <c r="EJ41" s="1318"/>
      <c r="EK41" s="1318"/>
      <c r="EL41" s="1318"/>
      <c r="EM41" s="1318"/>
      <c r="EN41" s="1318"/>
      <c r="EO41" s="1318"/>
      <c r="EP41" s="1318"/>
      <c r="EQ41" s="1318"/>
      <c r="ER41" s="1318"/>
      <c r="ES41" s="1318"/>
      <c r="ET41" s="1318"/>
      <c r="EU41" s="1318"/>
      <c r="EV41" s="1318"/>
      <c r="EW41" s="1318"/>
      <c r="EX41" s="1318"/>
      <c r="EY41" s="1318"/>
      <c r="EZ41" s="1318"/>
      <c r="FA41" s="1318"/>
      <c r="FB41" s="1318"/>
      <c r="FC41" s="1318"/>
      <c r="FD41" s="1318"/>
      <c r="FE41" s="1318"/>
      <c r="FF41" s="1318"/>
      <c r="FG41" s="1318"/>
      <c r="FH41" s="1318"/>
      <c r="FI41" s="1318"/>
      <c r="FJ41" s="1318"/>
      <c r="FK41" s="1318"/>
      <c r="FL41" s="1318"/>
      <c r="FM41" s="1318"/>
      <c r="FN41" s="1318"/>
      <c r="FO41" s="1318"/>
      <c r="FP41" s="1318"/>
      <c r="FQ41" s="1318"/>
      <c r="FR41" s="1318"/>
      <c r="FS41" s="1318"/>
      <c r="FT41" s="1318"/>
      <c r="FU41" s="1318"/>
      <c r="FV41" s="1318"/>
      <c r="FW41" s="1318"/>
      <c r="FX41" s="1318"/>
      <c r="FY41" s="1318"/>
      <c r="FZ41" s="1318"/>
      <c r="GA41" s="1318"/>
      <c r="GB41" s="1318"/>
      <c r="GC41" s="1318"/>
      <c r="GD41" s="1318"/>
      <c r="GE41" s="1318"/>
      <c r="GF41" s="1318"/>
      <c r="GG41" s="1318"/>
      <c r="GH41" s="1318"/>
      <c r="GI41" s="1318"/>
      <c r="GJ41" s="1318"/>
      <c r="GK41" s="1318"/>
      <c r="GL41" s="1318"/>
      <c r="GM41" s="1318"/>
      <c r="GN41" s="1318"/>
      <c r="GO41" s="1318"/>
      <c r="GP41" s="1318"/>
      <c r="GQ41" s="1318"/>
      <c r="GR41" s="1318"/>
      <c r="GS41" s="1318"/>
      <c r="GT41" s="1318"/>
      <c r="GU41" s="1318"/>
      <c r="GV41" s="1318"/>
      <c r="GW41" s="1318"/>
      <c r="GX41" s="1318"/>
      <c r="GY41" s="1318"/>
      <c r="GZ41" s="1318"/>
      <c r="HA41" s="1318"/>
      <c r="HB41" s="1318"/>
      <c r="HC41" s="1318"/>
      <c r="HD41" s="1318"/>
      <c r="HE41" s="1318"/>
      <c r="HF41" s="1318"/>
      <c r="HG41" s="1318"/>
      <c r="HH41" s="1318"/>
      <c r="HI41" s="1318"/>
      <c r="HJ41" s="1318"/>
      <c r="HK41" s="1318"/>
      <c r="HL41" s="1318"/>
      <c r="HM41" s="1318"/>
      <c r="HN41" s="1318"/>
      <c r="HO41" s="1318"/>
      <c r="HP41" s="1318"/>
      <c r="HQ41" s="1318"/>
      <c r="HR41" s="1318"/>
      <c r="HS41" s="1318"/>
      <c r="HT41" s="1318"/>
      <c r="HU41" s="1318"/>
      <c r="HV41" s="1318"/>
      <c r="HW41" s="1318"/>
      <c r="HX41" s="1318"/>
      <c r="HY41" s="1318"/>
      <c r="HZ41" s="1318"/>
      <c r="IA41" s="1318"/>
      <c r="IB41" s="1318"/>
      <c r="IC41" s="1318"/>
      <c r="ID41" s="1318"/>
      <c r="IE41" s="1318"/>
      <c r="IF41" s="1318"/>
      <c r="IG41" s="1318"/>
      <c r="IH41" s="1318"/>
      <c r="II41" s="1318"/>
      <c r="IJ41" s="1318"/>
      <c r="IK41" s="1318"/>
      <c r="IL41" s="1318"/>
      <c r="IM41" s="1318"/>
      <c r="IN41" s="1318"/>
      <c r="IO41" s="1318"/>
      <c r="IP41" s="1318"/>
      <c r="IQ41" s="1318"/>
      <c r="IR41" s="1318"/>
      <c r="IS41" s="1318"/>
      <c r="IT41" s="1318"/>
      <c r="IU41" s="1318"/>
      <c r="IV41" s="1318"/>
    </row>
    <row r="42" spans="1:256" s="135" customFormat="1" ht="15" customHeight="1">
      <c r="A42" s="1317"/>
      <c r="B42" s="1317"/>
      <c r="C42" s="1325" t="s">
        <v>1215</v>
      </c>
      <c r="D42" s="1325"/>
      <c r="E42" s="1325"/>
      <c r="F42" s="1325"/>
      <c r="G42" s="1326"/>
      <c r="H42" s="1326"/>
      <c r="I42" s="1326"/>
      <c r="J42" s="1326"/>
      <c r="K42" s="1326"/>
      <c r="L42" s="1326"/>
      <c r="M42" s="1326"/>
      <c r="N42" s="1326"/>
      <c r="O42" s="1326"/>
      <c r="P42" s="1326"/>
      <c r="Q42" s="1326"/>
      <c r="R42" s="1326"/>
      <c r="S42" s="1326"/>
      <c r="T42" s="1326"/>
      <c r="U42" s="1326"/>
      <c r="V42" s="1326"/>
      <c r="W42" s="1326"/>
      <c r="X42" s="1326"/>
      <c r="Y42" s="1326"/>
      <c r="Z42" s="1326"/>
      <c r="AA42" s="1326"/>
      <c r="AB42" s="1326"/>
      <c r="AC42" s="1326"/>
      <c r="AD42" s="1326"/>
      <c r="AE42" s="1326"/>
      <c r="AF42" s="1326"/>
      <c r="AG42" s="1326"/>
      <c r="AH42" s="1318"/>
      <c r="AI42" s="1318"/>
      <c r="AJ42" s="1318"/>
      <c r="AK42" s="1318"/>
      <c r="AL42" s="1318"/>
      <c r="AM42" s="1318"/>
      <c r="AN42" s="1318"/>
      <c r="AO42" s="1318"/>
      <c r="AP42" s="1318"/>
      <c r="AQ42" s="1318"/>
      <c r="AR42" s="1318"/>
      <c r="AS42" s="1318"/>
      <c r="AT42" s="1318"/>
      <c r="AU42" s="1318"/>
      <c r="AV42" s="1318"/>
      <c r="AW42" s="1318"/>
      <c r="AX42" s="1318"/>
      <c r="AY42" s="1318"/>
      <c r="AZ42" s="1318"/>
      <c r="BA42" s="1318"/>
      <c r="BB42" s="1318"/>
      <c r="BC42" s="1318"/>
      <c r="BD42" s="1318"/>
      <c r="BE42" s="1318"/>
      <c r="BF42" s="1318"/>
      <c r="BG42" s="1318"/>
      <c r="BH42" s="1318"/>
      <c r="BI42" s="1318"/>
      <c r="BJ42" s="1318"/>
      <c r="BK42" s="1318"/>
      <c r="BL42" s="1318"/>
      <c r="BM42" s="1318"/>
      <c r="BN42" s="1318"/>
      <c r="BO42" s="1318"/>
      <c r="BP42" s="1318"/>
      <c r="BQ42" s="1318"/>
      <c r="BR42" s="1318"/>
      <c r="BS42" s="1318"/>
      <c r="BT42" s="1318"/>
      <c r="BU42" s="1318"/>
      <c r="BV42" s="1318"/>
      <c r="BW42" s="1318"/>
      <c r="BX42" s="1318"/>
      <c r="BY42" s="1318"/>
      <c r="BZ42" s="1318"/>
      <c r="CA42" s="1318"/>
      <c r="CB42" s="1318"/>
      <c r="CC42" s="1318"/>
      <c r="CD42" s="1318"/>
      <c r="CE42" s="1318"/>
      <c r="CF42" s="1318"/>
      <c r="CG42" s="1318"/>
      <c r="CH42" s="1318"/>
      <c r="CI42" s="1318"/>
      <c r="CJ42" s="1318"/>
      <c r="CK42" s="1318"/>
      <c r="CL42" s="1318"/>
      <c r="CM42" s="1318"/>
      <c r="CN42" s="1318"/>
      <c r="CO42" s="1318"/>
      <c r="CP42" s="1318"/>
      <c r="CQ42" s="1318"/>
      <c r="CR42" s="1318"/>
      <c r="CS42" s="1318"/>
      <c r="CT42" s="1318"/>
      <c r="CU42" s="1318"/>
      <c r="CV42" s="1318"/>
      <c r="CW42" s="1318"/>
      <c r="CX42" s="1318"/>
      <c r="CY42" s="1318"/>
      <c r="CZ42" s="1318"/>
      <c r="DA42" s="1318"/>
      <c r="DB42" s="1318"/>
      <c r="DC42" s="1318"/>
      <c r="DD42" s="1318"/>
      <c r="DE42" s="1318"/>
      <c r="DF42" s="1318"/>
      <c r="DG42" s="1318"/>
      <c r="DH42" s="1318"/>
      <c r="DI42" s="1318"/>
      <c r="DJ42" s="1318"/>
      <c r="DK42" s="1318"/>
      <c r="DL42" s="1318"/>
      <c r="DM42" s="1318"/>
      <c r="DN42" s="1318"/>
      <c r="DO42" s="1318"/>
      <c r="DP42" s="1318"/>
      <c r="DQ42" s="1318"/>
      <c r="DR42" s="1318"/>
      <c r="DS42" s="1318"/>
      <c r="DT42" s="1318"/>
      <c r="DU42" s="1318"/>
      <c r="DV42" s="1318"/>
      <c r="DW42" s="1318"/>
      <c r="DX42" s="1318"/>
      <c r="DY42" s="1318"/>
      <c r="DZ42" s="1318"/>
      <c r="EA42" s="1318"/>
      <c r="EB42" s="1318"/>
      <c r="EC42" s="1318"/>
      <c r="ED42" s="1318"/>
      <c r="EE42" s="1318"/>
      <c r="EF42" s="1318"/>
      <c r="EG42" s="1318"/>
      <c r="EH42" s="1318"/>
      <c r="EI42" s="1318"/>
      <c r="EJ42" s="1318"/>
      <c r="EK42" s="1318"/>
      <c r="EL42" s="1318"/>
      <c r="EM42" s="1318"/>
      <c r="EN42" s="1318"/>
      <c r="EO42" s="1318"/>
      <c r="EP42" s="1318"/>
      <c r="EQ42" s="1318"/>
      <c r="ER42" s="1318"/>
      <c r="ES42" s="1318"/>
      <c r="ET42" s="1318"/>
      <c r="EU42" s="1318"/>
      <c r="EV42" s="1318"/>
      <c r="EW42" s="1318"/>
      <c r="EX42" s="1318"/>
      <c r="EY42" s="1318"/>
      <c r="EZ42" s="1318"/>
      <c r="FA42" s="1318"/>
      <c r="FB42" s="1318"/>
      <c r="FC42" s="1318"/>
      <c r="FD42" s="1318"/>
      <c r="FE42" s="1318"/>
      <c r="FF42" s="1318"/>
      <c r="FG42" s="1318"/>
      <c r="FH42" s="1318"/>
      <c r="FI42" s="1318"/>
      <c r="FJ42" s="1318"/>
      <c r="FK42" s="1318"/>
      <c r="FL42" s="1318"/>
      <c r="FM42" s="1318"/>
      <c r="FN42" s="1318"/>
      <c r="FO42" s="1318"/>
      <c r="FP42" s="1318"/>
      <c r="FQ42" s="1318"/>
      <c r="FR42" s="1318"/>
      <c r="FS42" s="1318"/>
      <c r="FT42" s="1318"/>
      <c r="FU42" s="1318"/>
      <c r="FV42" s="1318"/>
      <c r="FW42" s="1318"/>
      <c r="FX42" s="1318"/>
      <c r="FY42" s="1318"/>
      <c r="FZ42" s="1318"/>
      <c r="GA42" s="1318"/>
      <c r="GB42" s="1318"/>
      <c r="GC42" s="1318"/>
      <c r="GD42" s="1318"/>
      <c r="GE42" s="1318"/>
      <c r="GF42" s="1318"/>
      <c r="GG42" s="1318"/>
      <c r="GH42" s="1318"/>
      <c r="GI42" s="1318"/>
      <c r="GJ42" s="1318"/>
      <c r="GK42" s="1318"/>
      <c r="GL42" s="1318"/>
      <c r="GM42" s="1318"/>
      <c r="GN42" s="1318"/>
      <c r="GO42" s="1318"/>
      <c r="GP42" s="1318"/>
      <c r="GQ42" s="1318"/>
      <c r="GR42" s="1318"/>
      <c r="GS42" s="1318"/>
      <c r="GT42" s="1318"/>
      <c r="GU42" s="1318"/>
      <c r="GV42" s="1318"/>
      <c r="GW42" s="1318"/>
      <c r="GX42" s="1318"/>
      <c r="GY42" s="1318"/>
      <c r="GZ42" s="1318"/>
      <c r="HA42" s="1318"/>
      <c r="HB42" s="1318"/>
      <c r="HC42" s="1318"/>
      <c r="HD42" s="1318"/>
      <c r="HE42" s="1318"/>
      <c r="HF42" s="1318"/>
      <c r="HG42" s="1318"/>
      <c r="HH42" s="1318"/>
      <c r="HI42" s="1318"/>
      <c r="HJ42" s="1318"/>
      <c r="HK42" s="1318"/>
      <c r="HL42" s="1318"/>
      <c r="HM42" s="1318"/>
      <c r="HN42" s="1318"/>
      <c r="HO42" s="1318"/>
      <c r="HP42" s="1318"/>
      <c r="HQ42" s="1318"/>
      <c r="HR42" s="1318"/>
      <c r="HS42" s="1318"/>
      <c r="HT42" s="1318"/>
      <c r="HU42" s="1318"/>
      <c r="HV42" s="1318"/>
      <c r="HW42" s="1318"/>
      <c r="HX42" s="1318"/>
      <c r="HY42" s="1318"/>
      <c r="HZ42" s="1318"/>
      <c r="IA42" s="1318"/>
      <c r="IB42" s="1318"/>
      <c r="IC42" s="1318"/>
      <c r="ID42" s="1318"/>
      <c r="IE42" s="1318"/>
      <c r="IF42" s="1318"/>
      <c r="IG42" s="1318"/>
      <c r="IH42" s="1318"/>
      <c r="II42" s="1318"/>
      <c r="IJ42" s="1318"/>
      <c r="IK42" s="1318"/>
      <c r="IL42" s="1318"/>
      <c r="IM42" s="1318"/>
      <c r="IN42" s="1318"/>
      <c r="IO42" s="1318"/>
      <c r="IP42" s="1318"/>
      <c r="IQ42" s="1318"/>
      <c r="IR42" s="1318"/>
      <c r="IS42" s="1318"/>
      <c r="IT42" s="1318"/>
      <c r="IU42" s="1318"/>
      <c r="IV42" s="1318"/>
    </row>
    <row r="43" spans="1:256" s="63" customFormat="1" ht="15" customHeight="1">
      <c r="A43" s="1317"/>
      <c r="B43" s="1317"/>
      <c r="C43" s="1317" t="s">
        <v>1216</v>
      </c>
      <c r="D43" s="1317"/>
      <c r="E43" s="1317"/>
      <c r="F43" s="1317"/>
      <c r="G43" s="1317"/>
      <c r="H43" s="1317"/>
      <c r="I43" s="1317"/>
      <c r="J43" s="1317"/>
      <c r="K43" s="1317"/>
      <c r="L43" s="1317"/>
      <c r="M43" s="1317"/>
      <c r="N43" s="1317"/>
      <c r="O43" s="1317"/>
      <c r="P43" s="1317"/>
      <c r="Q43" s="1317"/>
      <c r="R43" s="1317"/>
      <c r="S43" s="1317"/>
      <c r="T43" s="1317"/>
      <c r="U43" s="1317"/>
      <c r="V43" s="1317"/>
      <c r="W43" s="1317"/>
      <c r="X43" s="1317"/>
      <c r="Y43" s="1317"/>
      <c r="Z43" s="1317"/>
      <c r="AA43" s="1317"/>
      <c r="AB43" s="1317"/>
      <c r="AC43" s="1317"/>
      <c r="AD43" s="1317"/>
      <c r="AE43" s="1317"/>
      <c r="AF43" s="1317"/>
      <c r="AG43" s="1317"/>
      <c r="AH43" s="1318"/>
      <c r="AI43" s="1318"/>
      <c r="AJ43" s="1318"/>
      <c r="AK43" s="1318"/>
      <c r="AL43" s="1318"/>
      <c r="AM43" s="1318"/>
      <c r="AN43" s="1318"/>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8"/>
      <c r="DD43" s="1318"/>
      <c r="DE43" s="1318"/>
      <c r="DF43" s="1318"/>
      <c r="DG43" s="1318"/>
      <c r="DH43" s="1318"/>
      <c r="DI43" s="1318"/>
      <c r="DJ43" s="1318"/>
      <c r="DK43" s="1318"/>
      <c r="DL43" s="1318"/>
      <c r="DM43" s="1318"/>
      <c r="DN43" s="1318"/>
      <c r="DO43" s="1318"/>
      <c r="DP43" s="1318"/>
      <c r="DQ43" s="1318"/>
      <c r="DR43" s="1318"/>
      <c r="DS43" s="1318"/>
      <c r="DT43" s="1318"/>
      <c r="DU43" s="1318"/>
      <c r="DV43" s="1318"/>
      <c r="DW43" s="1318"/>
      <c r="DX43" s="1318"/>
      <c r="DY43" s="1318"/>
      <c r="DZ43" s="1318"/>
      <c r="EA43" s="1318"/>
      <c r="EB43" s="1318"/>
      <c r="EC43" s="1318"/>
      <c r="ED43" s="1318"/>
      <c r="EE43" s="1318"/>
      <c r="EF43" s="1318"/>
      <c r="EG43" s="1318"/>
      <c r="EH43" s="1318"/>
      <c r="EI43" s="1318"/>
      <c r="EJ43" s="1318"/>
      <c r="EK43" s="1318"/>
      <c r="EL43" s="1318"/>
      <c r="EM43" s="1318"/>
      <c r="EN43" s="1318"/>
      <c r="EO43" s="1318"/>
      <c r="EP43" s="1318"/>
      <c r="EQ43" s="1318"/>
      <c r="ER43" s="1318"/>
      <c r="ES43" s="1318"/>
      <c r="ET43" s="1318"/>
      <c r="EU43" s="1318"/>
      <c r="EV43" s="1318"/>
      <c r="EW43" s="1318"/>
      <c r="EX43" s="1318"/>
      <c r="EY43" s="1318"/>
      <c r="EZ43" s="1318"/>
      <c r="FA43" s="1318"/>
      <c r="FB43" s="1318"/>
      <c r="FC43" s="1318"/>
      <c r="FD43" s="1318"/>
      <c r="FE43" s="1318"/>
      <c r="FF43" s="1318"/>
      <c r="FG43" s="1318"/>
      <c r="FH43" s="1318"/>
      <c r="FI43" s="1318"/>
      <c r="FJ43" s="1318"/>
      <c r="FK43" s="1318"/>
      <c r="FL43" s="1318"/>
      <c r="FM43" s="1318"/>
      <c r="FN43" s="1318"/>
      <c r="FO43" s="1318"/>
      <c r="FP43" s="1318"/>
      <c r="FQ43" s="1318"/>
      <c r="FR43" s="1318"/>
      <c r="FS43" s="1318"/>
      <c r="FT43" s="1318"/>
      <c r="FU43" s="1318"/>
      <c r="FV43" s="1318"/>
      <c r="FW43" s="1318"/>
      <c r="FX43" s="1318"/>
      <c r="FY43" s="1318"/>
      <c r="FZ43" s="1318"/>
      <c r="GA43" s="1318"/>
      <c r="GB43" s="1318"/>
      <c r="GC43" s="1318"/>
      <c r="GD43" s="1318"/>
      <c r="GE43" s="1318"/>
      <c r="GF43" s="1318"/>
      <c r="GG43" s="1318"/>
      <c r="GH43" s="1318"/>
      <c r="GI43" s="1318"/>
      <c r="GJ43" s="1318"/>
      <c r="GK43" s="1318"/>
      <c r="GL43" s="1318"/>
      <c r="GM43" s="1318"/>
      <c r="GN43" s="1318"/>
      <c r="GO43" s="1318"/>
      <c r="GP43" s="1318"/>
      <c r="GQ43" s="1318"/>
      <c r="GR43" s="1318"/>
      <c r="GS43" s="1318"/>
      <c r="GT43" s="1318"/>
      <c r="GU43" s="1318"/>
      <c r="GV43" s="1318"/>
      <c r="GW43" s="1318"/>
      <c r="GX43" s="1318"/>
      <c r="GY43" s="1318"/>
      <c r="GZ43" s="1318"/>
      <c r="HA43" s="1318"/>
      <c r="HB43" s="1318"/>
      <c r="HC43" s="1318"/>
      <c r="HD43" s="1318"/>
      <c r="HE43" s="1318"/>
      <c r="HF43" s="1318"/>
      <c r="HG43" s="1318"/>
      <c r="HH43" s="1318"/>
      <c r="HI43" s="1318"/>
      <c r="HJ43" s="1318"/>
      <c r="HK43" s="1318"/>
      <c r="HL43" s="1318"/>
      <c r="HM43" s="1318"/>
      <c r="HN43" s="1318"/>
      <c r="HO43" s="1318"/>
      <c r="HP43" s="1318"/>
      <c r="HQ43" s="1318"/>
      <c r="HR43" s="1318"/>
      <c r="HS43" s="1318"/>
      <c r="HT43" s="1318"/>
      <c r="HU43" s="1318"/>
      <c r="HV43" s="1318"/>
      <c r="HW43" s="1318"/>
      <c r="HX43" s="1318"/>
      <c r="HY43" s="1318"/>
      <c r="HZ43" s="1318"/>
      <c r="IA43" s="1318"/>
      <c r="IB43" s="1318"/>
      <c r="IC43" s="1318"/>
      <c r="ID43" s="1318"/>
      <c r="IE43" s="1318"/>
      <c r="IF43" s="1318"/>
      <c r="IG43" s="1318"/>
      <c r="IH43" s="1318"/>
      <c r="II43" s="1318"/>
      <c r="IJ43" s="1318"/>
      <c r="IK43" s="1318"/>
      <c r="IL43" s="1318"/>
      <c r="IM43" s="1318"/>
      <c r="IN43" s="1318"/>
      <c r="IO43" s="1318"/>
      <c r="IP43" s="1318"/>
      <c r="IQ43" s="1318"/>
      <c r="IR43" s="1318"/>
      <c r="IS43" s="1318"/>
      <c r="IT43" s="1318"/>
      <c r="IU43" s="1318"/>
      <c r="IV43" s="1318"/>
    </row>
    <row r="44" spans="1:256" s="63" customFormat="1" ht="15" customHeight="1">
      <c r="A44" s="1317"/>
      <c r="B44" s="1317"/>
      <c r="C44" s="1325" t="s">
        <v>1217</v>
      </c>
      <c r="D44" s="1325"/>
      <c r="E44" s="1325"/>
      <c r="F44" s="1325"/>
      <c r="G44" s="1326"/>
      <c r="H44" s="1326"/>
      <c r="I44" s="1326"/>
      <c r="J44" s="1326"/>
      <c r="K44" s="1326"/>
      <c r="L44" s="1326"/>
      <c r="M44" s="1326"/>
      <c r="N44" s="1326"/>
      <c r="O44" s="1326"/>
      <c r="P44" s="1326"/>
      <c r="Q44" s="1326"/>
      <c r="R44" s="1326"/>
      <c r="S44" s="1326"/>
      <c r="T44" s="1326"/>
      <c r="U44" s="1326"/>
      <c r="V44" s="1326"/>
      <c r="W44" s="1326"/>
      <c r="X44" s="1326"/>
      <c r="Y44" s="1326"/>
      <c r="Z44" s="1326"/>
      <c r="AA44" s="1326"/>
      <c r="AB44" s="1326"/>
      <c r="AC44" s="1326"/>
      <c r="AD44" s="1326"/>
      <c r="AE44" s="1326"/>
      <c r="AF44" s="1326"/>
      <c r="AG44" s="1326"/>
      <c r="AH44" s="1318"/>
      <c r="AI44" s="1318"/>
      <c r="AJ44" s="1318"/>
      <c r="AK44" s="1318"/>
      <c r="AL44" s="1318"/>
      <c r="AM44" s="1318"/>
      <c r="AN44" s="1318"/>
      <c r="AO44" s="1318"/>
      <c r="AP44" s="1318"/>
      <c r="AQ44" s="1318"/>
      <c r="AR44" s="1318"/>
      <c r="AS44" s="1318"/>
      <c r="AT44" s="1318"/>
      <c r="AU44" s="1318"/>
      <c r="AV44" s="1318"/>
      <c r="AW44" s="1318"/>
      <c r="AX44" s="1318"/>
      <c r="AY44" s="1318"/>
      <c r="AZ44" s="1318"/>
      <c r="BA44" s="1318"/>
      <c r="BB44" s="1318"/>
      <c r="BC44" s="1318"/>
      <c r="BD44" s="1318"/>
      <c r="BE44" s="1318"/>
      <c r="BF44" s="1318"/>
      <c r="BG44" s="1318"/>
      <c r="BH44" s="1318"/>
      <c r="BI44" s="1318"/>
      <c r="BJ44" s="1318"/>
      <c r="BK44" s="1318"/>
      <c r="BL44" s="1318"/>
      <c r="BM44" s="1318"/>
      <c r="BN44" s="1318"/>
      <c r="BO44" s="1318"/>
      <c r="BP44" s="1318"/>
      <c r="BQ44" s="1318"/>
      <c r="BR44" s="1318"/>
      <c r="BS44" s="1318"/>
      <c r="BT44" s="1318"/>
      <c r="BU44" s="1318"/>
      <c r="BV44" s="1318"/>
      <c r="BW44" s="1318"/>
      <c r="BX44" s="1318"/>
      <c r="BY44" s="1318"/>
      <c r="BZ44" s="1318"/>
      <c r="CA44" s="1318"/>
      <c r="CB44" s="1318"/>
      <c r="CC44" s="1318"/>
      <c r="CD44" s="1318"/>
      <c r="CE44" s="1318"/>
      <c r="CF44" s="1318"/>
      <c r="CG44" s="1318"/>
      <c r="CH44" s="1318"/>
      <c r="CI44" s="1318"/>
      <c r="CJ44" s="1318"/>
      <c r="CK44" s="1318"/>
      <c r="CL44" s="1318"/>
      <c r="CM44" s="1318"/>
      <c r="CN44" s="1318"/>
      <c r="CO44" s="1318"/>
      <c r="CP44" s="1318"/>
      <c r="CQ44" s="1318"/>
      <c r="CR44" s="1318"/>
      <c r="CS44" s="1318"/>
      <c r="CT44" s="1318"/>
      <c r="CU44" s="1318"/>
      <c r="CV44" s="1318"/>
      <c r="CW44" s="1318"/>
      <c r="CX44" s="1318"/>
      <c r="CY44" s="1318"/>
      <c r="CZ44" s="1318"/>
      <c r="DA44" s="1318"/>
      <c r="DB44" s="1318"/>
      <c r="DC44" s="1318"/>
      <c r="DD44" s="1318"/>
      <c r="DE44" s="1318"/>
      <c r="DF44" s="1318"/>
      <c r="DG44" s="1318"/>
      <c r="DH44" s="1318"/>
      <c r="DI44" s="1318"/>
      <c r="DJ44" s="1318"/>
      <c r="DK44" s="1318"/>
      <c r="DL44" s="1318"/>
      <c r="DM44" s="1318"/>
      <c r="DN44" s="1318"/>
      <c r="DO44" s="1318"/>
      <c r="DP44" s="1318"/>
      <c r="DQ44" s="1318"/>
      <c r="DR44" s="1318"/>
      <c r="DS44" s="1318"/>
      <c r="DT44" s="1318"/>
      <c r="DU44" s="1318"/>
      <c r="DV44" s="1318"/>
      <c r="DW44" s="1318"/>
      <c r="DX44" s="1318"/>
      <c r="DY44" s="1318"/>
      <c r="DZ44" s="1318"/>
      <c r="EA44" s="1318"/>
      <c r="EB44" s="1318"/>
      <c r="EC44" s="1318"/>
      <c r="ED44" s="1318"/>
      <c r="EE44" s="1318"/>
      <c r="EF44" s="1318"/>
      <c r="EG44" s="1318"/>
      <c r="EH44" s="1318"/>
      <c r="EI44" s="1318"/>
      <c r="EJ44" s="1318"/>
      <c r="EK44" s="1318"/>
      <c r="EL44" s="1318"/>
      <c r="EM44" s="1318"/>
      <c r="EN44" s="1318"/>
      <c r="EO44" s="1318"/>
      <c r="EP44" s="1318"/>
      <c r="EQ44" s="1318"/>
      <c r="ER44" s="1318"/>
      <c r="ES44" s="1318"/>
      <c r="ET44" s="1318"/>
      <c r="EU44" s="1318"/>
      <c r="EV44" s="1318"/>
      <c r="EW44" s="1318"/>
      <c r="EX44" s="1318"/>
      <c r="EY44" s="1318"/>
      <c r="EZ44" s="1318"/>
      <c r="FA44" s="1318"/>
      <c r="FB44" s="1318"/>
      <c r="FC44" s="1318"/>
      <c r="FD44" s="1318"/>
      <c r="FE44" s="1318"/>
      <c r="FF44" s="1318"/>
      <c r="FG44" s="1318"/>
      <c r="FH44" s="1318"/>
      <c r="FI44" s="1318"/>
      <c r="FJ44" s="1318"/>
      <c r="FK44" s="1318"/>
      <c r="FL44" s="1318"/>
      <c r="FM44" s="1318"/>
      <c r="FN44" s="1318"/>
      <c r="FO44" s="1318"/>
      <c r="FP44" s="1318"/>
      <c r="FQ44" s="1318"/>
      <c r="FR44" s="1318"/>
      <c r="FS44" s="1318"/>
      <c r="FT44" s="1318"/>
      <c r="FU44" s="1318"/>
      <c r="FV44" s="1318"/>
      <c r="FW44" s="1318"/>
      <c r="FX44" s="1318"/>
      <c r="FY44" s="1318"/>
      <c r="FZ44" s="1318"/>
      <c r="GA44" s="1318"/>
      <c r="GB44" s="1318"/>
      <c r="GC44" s="1318"/>
      <c r="GD44" s="1318"/>
      <c r="GE44" s="1318"/>
      <c r="GF44" s="1318"/>
      <c r="GG44" s="1318"/>
      <c r="GH44" s="1318"/>
      <c r="GI44" s="1318"/>
      <c r="GJ44" s="1318"/>
      <c r="GK44" s="1318"/>
      <c r="GL44" s="1318"/>
      <c r="GM44" s="1318"/>
      <c r="GN44" s="1318"/>
      <c r="GO44" s="1318"/>
      <c r="GP44" s="1318"/>
      <c r="GQ44" s="1318"/>
      <c r="GR44" s="1318"/>
      <c r="GS44" s="1318"/>
      <c r="GT44" s="1318"/>
      <c r="GU44" s="1318"/>
      <c r="GV44" s="1318"/>
      <c r="GW44" s="1318"/>
      <c r="GX44" s="1318"/>
      <c r="GY44" s="1318"/>
      <c r="GZ44" s="1318"/>
      <c r="HA44" s="1318"/>
      <c r="HB44" s="1318"/>
      <c r="HC44" s="1318"/>
      <c r="HD44" s="1318"/>
      <c r="HE44" s="1318"/>
      <c r="HF44" s="1318"/>
      <c r="HG44" s="1318"/>
      <c r="HH44" s="1318"/>
      <c r="HI44" s="1318"/>
      <c r="HJ44" s="1318"/>
      <c r="HK44" s="1318"/>
      <c r="HL44" s="1318"/>
      <c r="HM44" s="1318"/>
      <c r="HN44" s="1318"/>
      <c r="HO44" s="1318"/>
      <c r="HP44" s="1318"/>
      <c r="HQ44" s="1318"/>
      <c r="HR44" s="1318"/>
      <c r="HS44" s="1318"/>
      <c r="HT44" s="1318"/>
      <c r="HU44" s="1318"/>
      <c r="HV44" s="1318"/>
      <c r="HW44" s="1318"/>
      <c r="HX44" s="1318"/>
      <c r="HY44" s="1318"/>
      <c r="HZ44" s="1318"/>
      <c r="IA44" s="1318"/>
      <c r="IB44" s="1318"/>
      <c r="IC44" s="1318"/>
      <c r="ID44" s="1318"/>
      <c r="IE44" s="1318"/>
      <c r="IF44" s="1318"/>
      <c r="IG44" s="1318"/>
      <c r="IH44" s="1318"/>
      <c r="II44" s="1318"/>
      <c r="IJ44" s="1318"/>
      <c r="IK44" s="1318"/>
      <c r="IL44" s="1318"/>
      <c r="IM44" s="1318"/>
      <c r="IN44" s="1318"/>
      <c r="IO44" s="1318"/>
      <c r="IP44" s="1318"/>
      <c r="IQ44" s="1318"/>
      <c r="IR44" s="1318"/>
      <c r="IS44" s="1318"/>
      <c r="IT44" s="1318"/>
      <c r="IU44" s="1318"/>
      <c r="IV44" s="1318"/>
    </row>
    <row r="45" spans="1:256" s="63" customFormat="1" ht="15" customHeight="1">
      <c r="A45" s="1317"/>
      <c r="B45" s="1317"/>
      <c r="C45" s="1325"/>
      <c r="D45" s="1325"/>
      <c r="E45" s="1325"/>
      <c r="F45" s="1325"/>
      <c r="G45" s="1326"/>
      <c r="H45" s="1326"/>
      <c r="I45" s="1326"/>
      <c r="J45" s="1326"/>
      <c r="K45" s="1326"/>
      <c r="L45" s="1326"/>
      <c r="M45" s="1326"/>
      <c r="N45" s="1326"/>
      <c r="O45" s="1326"/>
      <c r="P45" s="1326"/>
      <c r="Q45" s="1326"/>
      <c r="R45" s="1326"/>
      <c r="S45" s="1326"/>
      <c r="T45" s="1326"/>
      <c r="U45" s="1326"/>
      <c r="V45" s="1326"/>
      <c r="W45" s="1326"/>
      <c r="X45" s="1326"/>
      <c r="Y45" s="1326"/>
      <c r="Z45" s="1326"/>
      <c r="AA45" s="1326"/>
      <c r="AB45" s="1326"/>
      <c r="AC45" s="1326"/>
      <c r="AD45" s="1326"/>
      <c r="AE45" s="1326"/>
      <c r="AF45" s="1326"/>
      <c r="AG45" s="1326"/>
      <c r="AH45" s="1318"/>
      <c r="AI45" s="1318"/>
      <c r="AJ45" s="1318"/>
      <c r="AK45" s="1318"/>
      <c r="AL45" s="1318"/>
      <c r="AM45" s="1318"/>
      <c r="AN45" s="1318"/>
      <c r="AO45" s="1318"/>
      <c r="AP45" s="1318"/>
      <c r="AQ45" s="1318"/>
      <c r="AR45" s="1318"/>
      <c r="AS45" s="1318"/>
      <c r="AT45" s="1318"/>
      <c r="AU45" s="1318"/>
      <c r="AV45" s="1318"/>
      <c r="AW45" s="1318"/>
      <c r="AX45" s="1318"/>
      <c r="AY45" s="1318"/>
      <c r="AZ45" s="1318"/>
      <c r="BA45" s="1318"/>
      <c r="BB45" s="1318"/>
      <c r="BC45" s="1318"/>
      <c r="BD45" s="1318"/>
      <c r="BE45" s="1318"/>
      <c r="BF45" s="1318"/>
      <c r="BG45" s="1318"/>
      <c r="BH45" s="1318"/>
      <c r="BI45" s="1318"/>
      <c r="BJ45" s="1318"/>
      <c r="BK45" s="1318"/>
      <c r="BL45" s="1318"/>
      <c r="BM45" s="1318"/>
      <c r="BN45" s="1318"/>
      <c r="BO45" s="1318"/>
      <c r="BP45" s="1318"/>
      <c r="BQ45" s="1318"/>
      <c r="BR45" s="1318"/>
      <c r="BS45" s="1318"/>
      <c r="BT45" s="1318"/>
      <c r="BU45" s="1318"/>
      <c r="BV45" s="1318"/>
      <c r="BW45" s="1318"/>
      <c r="BX45" s="1318"/>
      <c r="BY45" s="1318"/>
      <c r="BZ45" s="1318"/>
      <c r="CA45" s="1318"/>
      <c r="CB45" s="1318"/>
      <c r="CC45" s="1318"/>
      <c r="CD45" s="1318"/>
      <c r="CE45" s="1318"/>
      <c r="CF45" s="1318"/>
      <c r="CG45" s="1318"/>
      <c r="CH45" s="1318"/>
      <c r="CI45" s="1318"/>
      <c r="CJ45" s="1318"/>
      <c r="CK45" s="1318"/>
      <c r="CL45" s="1318"/>
      <c r="CM45" s="1318"/>
      <c r="CN45" s="1318"/>
      <c r="CO45" s="1318"/>
      <c r="CP45" s="1318"/>
      <c r="CQ45" s="1318"/>
      <c r="CR45" s="1318"/>
      <c r="CS45" s="1318"/>
      <c r="CT45" s="1318"/>
      <c r="CU45" s="1318"/>
      <c r="CV45" s="1318"/>
      <c r="CW45" s="1318"/>
      <c r="CX45" s="1318"/>
      <c r="CY45" s="1318"/>
      <c r="CZ45" s="1318"/>
      <c r="DA45" s="1318"/>
      <c r="DB45" s="1318"/>
      <c r="DC45" s="1318"/>
      <c r="DD45" s="1318"/>
      <c r="DE45" s="1318"/>
      <c r="DF45" s="1318"/>
      <c r="DG45" s="1318"/>
      <c r="DH45" s="1318"/>
      <c r="DI45" s="1318"/>
      <c r="DJ45" s="1318"/>
      <c r="DK45" s="1318"/>
      <c r="DL45" s="1318"/>
      <c r="DM45" s="1318"/>
      <c r="DN45" s="1318"/>
      <c r="DO45" s="1318"/>
      <c r="DP45" s="1318"/>
      <c r="DQ45" s="1318"/>
      <c r="DR45" s="1318"/>
      <c r="DS45" s="1318"/>
      <c r="DT45" s="1318"/>
      <c r="DU45" s="1318"/>
      <c r="DV45" s="1318"/>
      <c r="DW45" s="1318"/>
      <c r="DX45" s="1318"/>
      <c r="DY45" s="1318"/>
      <c r="DZ45" s="1318"/>
      <c r="EA45" s="1318"/>
      <c r="EB45" s="1318"/>
      <c r="EC45" s="1318"/>
      <c r="ED45" s="1318"/>
      <c r="EE45" s="1318"/>
      <c r="EF45" s="1318"/>
      <c r="EG45" s="1318"/>
      <c r="EH45" s="1318"/>
      <c r="EI45" s="1318"/>
      <c r="EJ45" s="1318"/>
      <c r="EK45" s="1318"/>
      <c r="EL45" s="1318"/>
      <c r="EM45" s="1318"/>
      <c r="EN45" s="1318"/>
      <c r="EO45" s="1318"/>
      <c r="EP45" s="1318"/>
      <c r="EQ45" s="1318"/>
      <c r="ER45" s="1318"/>
      <c r="ES45" s="1318"/>
      <c r="ET45" s="1318"/>
      <c r="EU45" s="1318"/>
      <c r="EV45" s="1318"/>
      <c r="EW45" s="1318"/>
      <c r="EX45" s="1318"/>
      <c r="EY45" s="1318"/>
      <c r="EZ45" s="1318"/>
      <c r="FA45" s="1318"/>
      <c r="FB45" s="1318"/>
      <c r="FC45" s="1318"/>
      <c r="FD45" s="1318"/>
      <c r="FE45" s="1318"/>
      <c r="FF45" s="1318"/>
      <c r="FG45" s="1318"/>
      <c r="FH45" s="1318"/>
      <c r="FI45" s="1318"/>
      <c r="FJ45" s="1318"/>
      <c r="FK45" s="1318"/>
      <c r="FL45" s="1318"/>
      <c r="FM45" s="1318"/>
      <c r="FN45" s="1318"/>
      <c r="FO45" s="1318"/>
      <c r="FP45" s="1318"/>
      <c r="FQ45" s="1318"/>
      <c r="FR45" s="1318"/>
      <c r="FS45" s="1318"/>
      <c r="FT45" s="1318"/>
      <c r="FU45" s="1318"/>
      <c r="FV45" s="1318"/>
      <c r="FW45" s="1318"/>
      <c r="FX45" s="1318"/>
      <c r="FY45" s="1318"/>
      <c r="FZ45" s="1318"/>
      <c r="GA45" s="1318"/>
      <c r="GB45" s="1318"/>
      <c r="GC45" s="1318"/>
      <c r="GD45" s="1318"/>
      <c r="GE45" s="1318"/>
      <c r="GF45" s="1318"/>
      <c r="GG45" s="1318"/>
      <c r="GH45" s="1318"/>
      <c r="GI45" s="1318"/>
      <c r="GJ45" s="1318"/>
      <c r="GK45" s="1318"/>
      <c r="GL45" s="1318"/>
      <c r="GM45" s="1318"/>
      <c r="GN45" s="1318"/>
      <c r="GO45" s="1318"/>
      <c r="GP45" s="1318"/>
      <c r="GQ45" s="1318"/>
      <c r="GR45" s="1318"/>
      <c r="GS45" s="1318"/>
      <c r="GT45" s="1318"/>
      <c r="GU45" s="1318"/>
      <c r="GV45" s="1318"/>
      <c r="GW45" s="1318"/>
      <c r="GX45" s="1318"/>
      <c r="GY45" s="1318"/>
      <c r="GZ45" s="1318"/>
      <c r="HA45" s="1318"/>
      <c r="HB45" s="1318"/>
      <c r="HC45" s="1318"/>
      <c r="HD45" s="1318"/>
      <c r="HE45" s="1318"/>
      <c r="HF45" s="1318"/>
      <c r="HG45" s="1318"/>
      <c r="HH45" s="1318"/>
      <c r="HI45" s="1318"/>
      <c r="HJ45" s="1318"/>
      <c r="HK45" s="1318"/>
      <c r="HL45" s="1318"/>
      <c r="HM45" s="1318"/>
      <c r="HN45" s="1318"/>
      <c r="HO45" s="1318"/>
      <c r="HP45" s="1318"/>
      <c r="HQ45" s="1318"/>
      <c r="HR45" s="1318"/>
      <c r="HS45" s="1318"/>
      <c r="HT45" s="1318"/>
      <c r="HU45" s="1318"/>
      <c r="HV45" s="1318"/>
      <c r="HW45" s="1318"/>
      <c r="HX45" s="1318"/>
      <c r="HY45" s="1318"/>
      <c r="HZ45" s="1318"/>
      <c r="IA45" s="1318"/>
      <c r="IB45" s="1318"/>
      <c r="IC45" s="1318"/>
      <c r="ID45" s="1318"/>
      <c r="IE45" s="1318"/>
      <c r="IF45" s="1318"/>
      <c r="IG45" s="1318"/>
      <c r="IH45" s="1318"/>
      <c r="II45" s="1318"/>
      <c r="IJ45" s="1318"/>
      <c r="IK45" s="1318"/>
      <c r="IL45" s="1318"/>
      <c r="IM45" s="1318"/>
      <c r="IN45" s="1318"/>
      <c r="IO45" s="1318"/>
      <c r="IP45" s="1318"/>
      <c r="IQ45" s="1318"/>
      <c r="IR45" s="1318"/>
      <c r="IS45" s="1318"/>
      <c r="IT45" s="1318"/>
      <c r="IU45" s="1318"/>
      <c r="IV45" s="1318"/>
    </row>
    <row r="46" spans="1:256" s="63" customFormat="1" ht="15" customHeight="1">
      <c r="A46" s="1317"/>
      <c r="B46" s="1317"/>
      <c r="C46" s="1317"/>
      <c r="D46" s="1317"/>
      <c r="E46" s="1317"/>
      <c r="F46" s="1317"/>
      <c r="G46" s="1317"/>
      <c r="H46" s="1317"/>
      <c r="I46" s="1317"/>
      <c r="J46" s="1317"/>
      <c r="K46" s="1317"/>
      <c r="L46" s="1317"/>
      <c r="M46" s="1317"/>
      <c r="N46" s="1317"/>
      <c r="O46" s="1317"/>
      <c r="P46" s="1317"/>
      <c r="Q46" s="1317"/>
      <c r="R46" s="1317"/>
      <c r="T46" s="2483" t="s">
        <v>1218</v>
      </c>
      <c r="U46" s="2483"/>
      <c r="V46" s="2483"/>
      <c r="W46" s="2483"/>
      <c r="X46" s="2483"/>
      <c r="Y46" s="2483"/>
      <c r="Z46" s="2483"/>
      <c r="AA46" s="2483"/>
      <c r="AB46" s="2483"/>
      <c r="AC46" s="2483"/>
      <c r="AD46" s="1317"/>
      <c r="AE46" s="1317"/>
      <c r="AF46" s="1566"/>
      <c r="AG46" s="1317"/>
      <c r="AH46" s="1318"/>
      <c r="AI46" s="1318"/>
      <c r="AJ46" s="1318"/>
      <c r="AK46" s="1318"/>
      <c r="AL46" s="1318"/>
      <c r="AM46" s="1318"/>
      <c r="AN46" s="1318"/>
      <c r="AO46" s="1318"/>
      <c r="AP46" s="1318"/>
      <c r="AQ46" s="1318"/>
      <c r="AR46" s="1318"/>
      <c r="AS46" s="1318"/>
      <c r="AT46" s="1318"/>
      <c r="AU46" s="1318"/>
      <c r="AV46" s="1318"/>
      <c r="AW46" s="1318"/>
      <c r="AX46" s="1318"/>
      <c r="AY46" s="1318"/>
      <c r="AZ46" s="1318"/>
      <c r="BA46" s="1318"/>
      <c r="BB46" s="1318"/>
      <c r="BC46" s="1318"/>
      <c r="BD46" s="1318"/>
      <c r="BE46" s="1318"/>
      <c r="BF46" s="1318"/>
      <c r="BG46" s="1318"/>
      <c r="BH46" s="1318"/>
      <c r="BI46" s="1318"/>
      <c r="BJ46" s="1318"/>
      <c r="BK46" s="1318"/>
      <c r="BL46" s="1318"/>
      <c r="BM46" s="1318"/>
      <c r="BN46" s="1318"/>
      <c r="BO46" s="1318"/>
      <c r="BP46" s="1318"/>
      <c r="BQ46" s="1318"/>
      <c r="BR46" s="1318"/>
      <c r="BS46" s="1318"/>
      <c r="BT46" s="1318"/>
      <c r="BU46" s="1318"/>
      <c r="BV46" s="1318"/>
      <c r="BW46" s="1318"/>
      <c r="BX46" s="1318"/>
      <c r="BY46" s="1318"/>
      <c r="BZ46" s="1318"/>
      <c r="CA46" s="1318"/>
      <c r="CB46" s="1318"/>
      <c r="CC46" s="1318"/>
      <c r="CD46" s="1318"/>
      <c r="CE46" s="1318"/>
      <c r="CF46" s="1318"/>
      <c r="CG46" s="1318"/>
      <c r="CH46" s="1318"/>
      <c r="CI46" s="1318"/>
      <c r="CJ46" s="1318"/>
      <c r="CK46" s="1318"/>
      <c r="CL46" s="1318"/>
      <c r="CM46" s="1318"/>
      <c r="CN46" s="1318"/>
      <c r="CO46" s="1318"/>
      <c r="CP46" s="1318"/>
      <c r="CQ46" s="1318"/>
      <c r="CR46" s="1318"/>
      <c r="CS46" s="1318"/>
      <c r="CT46" s="1318"/>
      <c r="CU46" s="1318"/>
      <c r="CV46" s="1318"/>
      <c r="CW46" s="1318"/>
      <c r="CX46" s="1318"/>
      <c r="CY46" s="1318"/>
      <c r="CZ46" s="1318"/>
      <c r="DA46" s="1318"/>
      <c r="DB46" s="1318"/>
      <c r="DC46" s="1318"/>
      <c r="DD46" s="1318"/>
      <c r="DE46" s="1318"/>
      <c r="DF46" s="1318"/>
      <c r="DG46" s="1318"/>
      <c r="DH46" s="1318"/>
      <c r="DI46" s="1318"/>
      <c r="DJ46" s="1318"/>
      <c r="DK46" s="1318"/>
      <c r="DL46" s="1318"/>
      <c r="DM46" s="1318"/>
      <c r="DN46" s="1318"/>
      <c r="DO46" s="1318"/>
      <c r="DP46" s="1318"/>
      <c r="DQ46" s="1318"/>
      <c r="DR46" s="1318"/>
      <c r="DS46" s="1318"/>
      <c r="DT46" s="1318"/>
      <c r="DU46" s="1318"/>
      <c r="DV46" s="1318"/>
      <c r="DW46" s="1318"/>
      <c r="DX46" s="1318"/>
      <c r="DY46" s="1318"/>
      <c r="DZ46" s="1318"/>
      <c r="EA46" s="1318"/>
      <c r="EB46" s="1318"/>
      <c r="EC46" s="1318"/>
      <c r="ED46" s="1318"/>
      <c r="EE46" s="1318"/>
      <c r="EF46" s="1318"/>
      <c r="EG46" s="1318"/>
      <c r="EH46" s="1318"/>
      <c r="EI46" s="1318"/>
      <c r="EJ46" s="1318"/>
      <c r="EK46" s="1318"/>
      <c r="EL46" s="1318"/>
      <c r="EM46" s="1318"/>
      <c r="EN46" s="1318"/>
      <c r="EO46" s="1318"/>
      <c r="EP46" s="1318"/>
      <c r="EQ46" s="1318"/>
      <c r="ER46" s="1318"/>
      <c r="ES46" s="1318"/>
      <c r="ET46" s="1318"/>
      <c r="EU46" s="1318"/>
      <c r="EV46" s="1318"/>
      <c r="EW46" s="1318"/>
      <c r="EX46" s="1318"/>
      <c r="EY46" s="1318"/>
      <c r="EZ46" s="1318"/>
      <c r="FA46" s="1318"/>
      <c r="FB46" s="1318"/>
      <c r="FC46" s="1318"/>
      <c r="FD46" s="1318"/>
      <c r="FE46" s="1318"/>
      <c r="FF46" s="1318"/>
      <c r="FG46" s="1318"/>
      <c r="FH46" s="1318"/>
      <c r="FI46" s="1318"/>
      <c r="FJ46" s="1318"/>
      <c r="FK46" s="1318"/>
      <c r="FL46" s="1318"/>
      <c r="FM46" s="1318"/>
      <c r="FN46" s="1318"/>
      <c r="FO46" s="1318"/>
      <c r="FP46" s="1318"/>
      <c r="FQ46" s="1318"/>
      <c r="FR46" s="1318"/>
      <c r="FS46" s="1318"/>
      <c r="FT46" s="1318"/>
      <c r="FU46" s="1318"/>
      <c r="FV46" s="1318"/>
      <c r="FW46" s="1318"/>
      <c r="FX46" s="1318"/>
      <c r="FY46" s="1318"/>
      <c r="FZ46" s="1318"/>
      <c r="GA46" s="1318"/>
      <c r="GB46" s="1318"/>
      <c r="GC46" s="1318"/>
      <c r="GD46" s="1318"/>
      <c r="GE46" s="1318"/>
      <c r="GF46" s="1318"/>
      <c r="GG46" s="1318"/>
      <c r="GH46" s="1318"/>
      <c r="GI46" s="1318"/>
      <c r="GJ46" s="1318"/>
      <c r="GK46" s="1318"/>
      <c r="GL46" s="1318"/>
      <c r="GM46" s="1318"/>
      <c r="GN46" s="1318"/>
      <c r="GO46" s="1318"/>
      <c r="GP46" s="1318"/>
      <c r="GQ46" s="1318"/>
      <c r="GR46" s="1318"/>
      <c r="GS46" s="1318"/>
      <c r="GT46" s="1318"/>
      <c r="GU46" s="1318"/>
      <c r="GV46" s="1318"/>
      <c r="GW46" s="1318"/>
      <c r="GX46" s="1318"/>
      <c r="GY46" s="1318"/>
      <c r="GZ46" s="1318"/>
      <c r="HA46" s="1318"/>
      <c r="HB46" s="1318"/>
      <c r="HC46" s="1318"/>
      <c r="HD46" s="1318"/>
      <c r="HE46" s="1318"/>
      <c r="HF46" s="1318"/>
      <c r="HG46" s="1318"/>
      <c r="HH46" s="1318"/>
      <c r="HI46" s="1318"/>
      <c r="HJ46" s="1318"/>
      <c r="HK46" s="1318"/>
      <c r="HL46" s="1318"/>
      <c r="HM46" s="1318"/>
      <c r="HN46" s="1318"/>
      <c r="HO46" s="1318"/>
      <c r="HP46" s="1318"/>
      <c r="HQ46" s="1318"/>
      <c r="HR46" s="1318"/>
      <c r="HS46" s="1318"/>
      <c r="HT46" s="1318"/>
      <c r="HU46" s="1318"/>
      <c r="HV46" s="1318"/>
      <c r="HW46" s="1318"/>
      <c r="HX46" s="1318"/>
      <c r="HY46" s="1318"/>
      <c r="HZ46" s="1318"/>
      <c r="IA46" s="1318"/>
      <c r="IB46" s="1318"/>
      <c r="IC46" s="1318"/>
      <c r="ID46" s="1318"/>
      <c r="IE46" s="1318"/>
      <c r="IF46" s="1318"/>
      <c r="IG46" s="1318"/>
      <c r="IH46" s="1318"/>
      <c r="II46" s="1318"/>
      <c r="IJ46" s="1318"/>
      <c r="IK46" s="1318"/>
      <c r="IL46" s="1318"/>
      <c r="IM46" s="1318"/>
      <c r="IN46" s="1318"/>
      <c r="IO46" s="1318"/>
      <c r="IP46" s="1318"/>
      <c r="IQ46" s="1318"/>
      <c r="IR46" s="1318"/>
      <c r="IS46" s="1318"/>
      <c r="IT46" s="1318"/>
      <c r="IU46" s="1318"/>
      <c r="IV46" s="1318"/>
    </row>
    <row r="47" spans="1:256" s="63" customFormat="1" ht="15" customHeight="1">
      <c r="A47" s="1317"/>
      <c r="B47" s="1317"/>
      <c r="C47" s="1317"/>
      <c r="D47" s="1317"/>
      <c r="E47" s="1317"/>
      <c r="F47" s="1317"/>
      <c r="G47" s="1317"/>
      <c r="H47" s="1317"/>
      <c r="I47" s="1317"/>
      <c r="J47" s="1317"/>
      <c r="K47" s="1317"/>
      <c r="L47" s="1317"/>
      <c r="M47" s="1317"/>
      <c r="N47" s="1317"/>
      <c r="O47" s="1317"/>
      <c r="P47" s="1317"/>
      <c r="Q47" s="1317"/>
      <c r="R47" s="1317"/>
      <c r="T47" s="1571"/>
      <c r="U47" s="1571"/>
      <c r="V47" s="1571"/>
      <c r="W47" s="1571"/>
      <c r="X47" s="1571"/>
      <c r="Y47" s="1571"/>
      <c r="Z47" s="1571"/>
      <c r="AA47" s="1571"/>
      <c r="AB47" s="1571"/>
      <c r="AC47" s="1571"/>
      <c r="AD47" s="1317"/>
      <c r="AE47" s="1317"/>
      <c r="AF47" s="1566"/>
      <c r="AG47" s="1317"/>
      <c r="AH47" s="1318"/>
      <c r="AI47" s="1318"/>
      <c r="AJ47" s="1318"/>
      <c r="AK47" s="1318"/>
      <c r="AL47" s="1318"/>
      <c r="AM47" s="1318"/>
      <c r="AN47" s="1318"/>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8"/>
      <c r="DD47" s="1318"/>
      <c r="DE47" s="1318"/>
      <c r="DF47" s="1318"/>
      <c r="DG47" s="1318"/>
      <c r="DH47" s="1318"/>
      <c r="DI47" s="1318"/>
      <c r="DJ47" s="1318"/>
      <c r="DK47" s="1318"/>
      <c r="DL47" s="1318"/>
      <c r="DM47" s="1318"/>
      <c r="DN47" s="1318"/>
      <c r="DO47" s="1318"/>
      <c r="DP47" s="1318"/>
      <c r="DQ47" s="1318"/>
      <c r="DR47" s="1318"/>
      <c r="DS47" s="1318"/>
      <c r="DT47" s="1318"/>
      <c r="DU47" s="1318"/>
      <c r="DV47" s="1318"/>
      <c r="DW47" s="1318"/>
      <c r="DX47" s="1318"/>
      <c r="DY47" s="1318"/>
      <c r="DZ47" s="1318"/>
      <c r="EA47" s="1318"/>
      <c r="EB47" s="1318"/>
      <c r="EC47" s="1318"/>
      <c r="ED47" s="1318"/>
      <c r="EE47" s="1318"/>
      <c r="EF47" s="1318"/>
      <c r="EG47" s="1318"/>
      <c r="EH47" s="1318"/>
      <c r="EI47" s="1318"/>
      <c r="EJ47" s="1318"/>
      <c r="EK47" s="1318"/>
      <c r="EL47" s="1318"/>
      <c r="EM47" s="1318"/>
      <c r="EN47" s="1318"/>
      <c r="EO47" s="1318"/>
      <c r="EP47" s="1318"/>
      <c r="EQ47" s="1318"/>
      <c r="ER47" s="1318"/>
      <c r="ES47" s="1318"/>
      <c r="ET47" s="1318"/>
      <c r="EU47" s="1318"/>
      <c r="EV47" s="1318"/>
      <c r="EW47" s="1318"/>
      <c r="EX47" s="1318"/>
      <c r="EY47" s="1318"/>
      <c r="EZ47" s="1318"/>
      <c r="FA47" s="1318"/>
      <c r="FB47" s="1318"/>
      <c r="FC47" s="1318"/>
      <c r="FD47" s="1318"/>
      <c r="FE47" s="1318"/>
      <c r="FF47" s="1318"/>
      <c r="FG47" s="1318"/>
      <c r="FH47" s="1318"/>
      <c r="FI47" s="1318"/>
      <c r="FJ47" s="1318"/>
      <c r="FK47" s="1318"/>
      <c r="FL47" s="1318"/>
      <c r="FM47" s="1318"/>
      <c r="FN47" s="1318"/>
      <c r="FO47" s="1318"/>
      <c r="FP47" s="1318"/>
      <c r="FQ47" s="1318"/>
      <c r="FR47" s="1318"/>
      <c r="FS47" s="1318"/>
      <c r="FT47" s="1318"/>
      <c r="FU47" s="1318"/>
      <c r="FV47" s="1318"/>
      <c r="FW47" s="1318"/>
      <c r="FX47" s="1318"/>
      <c r="FY47" s="1318"/>
      <c r="FZ47" s="1318"/>
      <c r="GA47" s="1318"/>
      <c r="GB47" s="1318"/>
      <c r="GC47" s="1318"/>
      <c r="GD47" s="1318"/>
      <c r="GE47" s="1318"/>
      <c r="GF47" s="1318"/>
      <c r="GG47" s="1318"/>
      <c r="GH47" s="1318"/>
      <c r="GI47" s="1318"/>
      <c r="GJ47" s="1318"/>
      <c r="GK47" s="1318"/>
      <c r="GL47" s="1318"/>
      <c r="GM47" s="1318"/>
      <c r="GN47" s="1318"/>
      <c r="GO47" s="1318"/>
      <c r="GP47" s="1318"/>
      <c r="GQ47" s="1318"/>
      <c r="GR47" s="1318"/>
      <c r="GS47" s="1318"/>
      <c r="GT47" s="1318"/>
      <c r="GU47" s="1318"/>
      <c r="GV47" s="1318"/>
      <c r="GW47" s="1318"/>
      <c r="GX47" s="1318"/>
      <c r="GY47" s="1318"/>
      <c r="GZ47" s="1318"/>
      <c r="HA47" s="1318"/>
      <c r="HB47" s="1318"/>
      <c r="HC47" s="1318"/>
      <c r="HD47" s="1318"/>
      <c r="HE47" s="1318"/>
      <c r="HF47" s="1318"/>
      <c r="HG47" s="1318"/>
      <c r="HH47" s="1318"/>
      <c r="HI47" s="1318"/>
      <c r="HJ47" s="1318"/>
      <c r="HK47" s="1318"/>
      <c r="HL47" s="1318"/>
      <c r="HM47" s="1318"/>
      <c r="HN47" s="1318"/>
      <c r="HO47" s="1318"/>
      <c r="HP47" s="1318"/>
      <c r="HQ47" s="1318"/>
      <c r="HR47" s="1318"/>
      <c r="HS47" s="1318"/>
      <c r="HT47" s="1318"/>
      <c r="HU47" s="1318"/>
      <c r="HV47" s="1318"/>
      <c r="HW47" s="1318"/>
      <c r="HX47" s="1318"/>
      <c r="HY47" s="1318"/>
      <c r="HZ47" s="1318"/>
      <c r="IA47" s="1318"/>
      <c r="IB47" s="1318"/>
      <c r="IC47" s="1318"/>
      <c r="ID47" s="1318"/>
      <c r="IE47" s="1318"/>
      <c r="IF47" s="1318"/>
      <c r="IG47" s="1318"/>
      <c r="IH47" s="1318"/>
      <c r="II47" s="1318"/>
      <c r="IJ47" s="1318"/>
      <c r="IK47" s="1318"/>
      <c r="IL47" s="1318"/>
      <c r="IM47" s="1318"/>
      <c r="IN47" s="1318"/>
      <c r="IO47" s="1318"/>
      <c r="IP47" s="1318"/>
      <c r="IQ47" s="1318"/>
      <c r="IR47" s="1318"/>
      <c r="IS47" s="1318"/>
      <c r="IT47" s="1318"/>
      <c r="IU47" s="1318"/>
      <c r="IV47" s="1318"/>
    </row>
    <row r="48" spans="1:256" s="63" customFormat="1" ht="15" customHeight="1">
      <c r="A48" s="1317"/>
      <c r="B48" s="1317"/>
      <c r="C48" s="1330"/>
      <c r="D48" s="1330"/>
      <c r="E48" s="1330"/>
      <c r="F48" s="1330"/>
      <c r="G48" s="1330"/>
      <c r="H48" s="1330"/>
      <c r="I48" s="1330"/>
      <c r="J48" s="1330"/>
      <c r="K48" s="1330"/>
      <c r="L48" s="1330"/>
      <c r="M48" s="1330"/>
      <c r="N48" s="1331"/>
      <c r="O48" s="1330"/>
      <c r="P48" s="1330"/>
      <c r="Q48" s="1330"/>
      <c r="R48" s="1330"/>
      <c r="S48" s="1330"/>
      <c r="T48" s="1330"/>
      <c r="U48" s="1330"/>
      <c r="V48" s="1330"/>
      <c r="W48" s="1330"/>
      <c r="X48" s="1330"/>
      <c r="Y48" s="1330"/>
      <c r="Z48" s="1330"/>
      <c r="AA48" s="1330"/>
      <c r="AB48" s="1330"/>
      <c r="AC48" s="1330"/>
      <c r="AD48" s="1330"/>
      <c r="AE48" s="1330"/>
      <c r="AG48" s="1330"/>
      <c r="AH48" s="1318"/>
      <c r="AI48" s="1318"/>
      <c r="AJ48" s="1318"/>
      <c r="AK48" s="1318"/>
      <c r="AL48" s="1318"/>
      <c r="AM48" s="1318"/>
      <c r="AN48" s="1318"/>
      <c r="AO48" s="1318"/>
      <c r="AP48" s="1318"/>
      <c r="AQ48" s="1318"/>
      <c r="AR48" s="1318"/>
      <c r="AS48" s="1318"/>
      <c r="AT48" s="1318"/>
      <c r="AU48" s="1318"/>
      <c r="AV48" s="1318"/>
      <c r="AW48" s="1318"/>
      <c r="AX48" s="1318"/>
      <c r="AY48" s="1318"/>
      <c r="AZ48" s="1318"/>
      <c r="BA48" s="1318"/>
      <c r="BB48" s="1318"/>
      <c r="BC48" s="1318"/>
      <c r="BD48" s="1318"/>
      <c r="BE48" s="1318"/>
      <c r="BF48" s="1318"/>
      <c r="BG48" s="1318"/>
      <c r="BH48" s="1318"/>
      <c r="BI48" s="1318"/>
      <c r="BJ48" s="1318"/>
      <c r="BK48" s="1318"/>
      <c r="BL48" s="1318"/>
      <c r="BM48" s="1318"/>
      <c r="BN48" s="1318"/>
      <c r="BO48" s="1318"/>
      <c r="BP48" s="1318"/>
      <c r="BQ48" s="1318"/>
      <c r="BR48" s="1318"/>
      <c r="BS48" s="1318"/>
      <c r="BT48" s="1318"/>
      <c r="BU48" s="1318"/>
      <c r="BV48" s="1318"/>
      <c r="BW48" s="1318"/>
      <c r="BX48" s="1318"/>
      <c r="BY48" s="1318"/>
      <c r="BZ48" s="1318"/>
      <c r="CA48" s="1318"/>
      <c r="CB48" s="1318"/>
      <c r="CC48" s="1318"/>
      <c r="CD48" s="1318"/>
      <c r="CE48" s="1318"/>
      <c r="CF48" s="1318"/>
      <c r="CG48" s="1318"/>
      <c r="CH48" s="1318"/>
      <c r="CI48" s="1318"/>
      <c r="CJ48" s="1318"/>
      <c r="CK48" s="1318"/>
      <c r="CL48" s="1318"/>
      <c r="CM48" s="1318"/>
      <c r="CN48" s="1318"/>
      <c r="CO48" s="1318"/>
      <c r="CP48" s="1318"/>
      <c r="CQ48" s="1318"/>
      <c r="CR48" s="1318"/>
      <c r="CS48" s="1318"/>
      <c r="CT48" s="1318"/>
      <c r="CU48" s="1318"/>
      <c r="CV48" s="1318"/>
      <c r="CW48" s="1318"/>
      <c r="CX48" s="1318"/>
      <c r="CY48" s="1318"/>
      <c r="CZ48" s="1318"/>
      <c r="DA48" s="1318"/>
      <c r="DB48" s="1318"/>
      <c r="DC48" s="1318"/>
      <c r="DD48" s="1318"/>
      <c r="DE48" s="1318"/>
      <c r="DF48" s="1318"/>
      <c r="DG48" s="1318"/>
      <c r="DH48" s="1318"/>
      <c r="DI48" s="1318"/>
      <c r="DJ48" s="1318"/>
      <c r="DK48" s="1318"/>
      <c r="DL48" s="1318"/>
      <c r="DM48" s="1318"/>
      <c r="DN48" s="1318"/>
      <c r="DO48" s="1318"/>
      <c r="DP48" s="1318"/>
      <c r="DQ48" s="1318"/>
      <c r="DR48" s="1318"/>
      <c r="DS48" s="1318"/>
      <c r="DT48" s="1318"/>
      <c r="DU48" s="1318"/>
      <c r="DV48" s="1318"/>
      <c r="DW48" s="1318"/>
      <c r="DX48" s="1318"/>
      <c r="DY48" s="1318"/>
      <c r="DZ48" s="1318"/>
      <c r="EA48" s="1318"/>
      <c r="EB48" s="1318"/>
      <c r="EC48" s="1318"/>
      <c r="ED48" s="1318"/>
      <c r="EE48" s="1318"/>
      <c r="EF48" s="1318"/>
      <c r="EG48" s="1318"/>
      <c r="EH48" s="1318"/>
      <c r="EI48" s="1318"/>
      <c r="EJ48" s="1318"/>
      <c r="EK48" s="1318"/>
      <c r="EL48" s="1318"/>
      <c r="EM48" s="1318"/>
      <c r="EN48" s="1318"/>
      <c r="EO48" s="1318"/>
      <c r="EP48" s="1318"/>
      <c r="EQ48" s="1318"/>
      <c r="ER48" s="1318"/>
      <c r="ES48" s="1318"/>
      <c r="ET48" s="1318"/>
      <c r="EU48" s="1318"/>
      <c r="EV48" s="1318"/>
      <c r="EW48" s="1318"/>
      <c r="EX48" s="1318"/>
      <c r="EY48" s="1318"/>
      <c r="EZ48" s="1318"/>
      <c r="FA48" s="1318"/>
      <c r="FB48" s="1318"/>
      <c r="FC48" s="1318"/>
      <c r="FD48" s="1318"/>
      <c r="FE48" s="1318"/>
      <c r="FF48" s="1318"/>
      <c r="FG48" s="1318"/>
      <c r="FH48" s="1318"/>
      <c r="FI48" s="1318"/>
      <c r="FJ48" s="1318"/>
      <c r="FK48" s="1318"/>
      <c r="FL48" s="1318"/>
      <c r="FM48" s="1318"/>
      <c r="FN48" s="1318"/>
      <c r="FO48" s="1318"/>
      <c r="FP48" s="1318"/>
      <c r="FQ48" s="1318"/>
      <c r="FR48" s="1318"/>
      <c r="FS48" s="1318"/>
      <c r="FT48" s="1318"/>
      <c r="FU48" s="1318"/>
      <c r="FV48" s="1318"/>
      <c r="FW48" s="1318"/>
      <c r="FX48" s="1318"/>
      <c r="FY48" s="1318"/>
      <c r="FZ48" s="1318"/>
      <c r="GA48" s="1318"/>
      <c r="GB48" s="1318"/>
      <c r="GC48" s="1318"/>
      <c r="GD48" s="1318"/>
      <c r="GE48" s="1318"/>
      <c r="GF48" s="1318"/>
      <c r="GG48" s="1318"/>
      <c r="GH48" s="1318"/>
      <c r="GI48" s="1318"/>
      <c r="GJ48" s="1318"/>
      <c r="GK48" s="1318"/>
      <c r="GL48" s="1318"/>
      <c r="GM48" s="1318"/>
      <c r="GN48" s="1318"/>
      <c r="GO48" s="1318"/>
      <c r="GP48" s="1318"/>
      <c r="GQ48" s="1318"/>
      <c r="GR48" s="1318"/>
      <c r="GS48" s="1318"/>
      <c r="GT48" s="1318"/>
      <c r="GU48" s="1318"/>
      <c r="GV48" s="1318"/>
      <c r="GW48" s="1318"/>
      <c r="GX48" s="1318"/>
      <c r="GY48" s="1318"/>
      <c r="GZ48" s="1318"/>
      <c r="HA48" s="1318"/>
      <c r="HB48" s="1318"/>
      <c r="HC48" s="1318"/>
      <c r="HD48" s="1318"/>
      <c r="HE48" s="1318"/>
      <c r="HF48" s="1318"/>
      <c r="HG48" s="1318"/>
      <c r="HH48" s="1318"/>
      <c r="HI48" s="1318"/>
      <c r="HJ48" s="1318"/>
      <c r="HK48" s="1318"/>
      <c r="HL48" s="1318"/>
      <c r="HM48" s="1318"/>
      <c r="HN48" s="1318"/>
      <c r="HO48" s="1318"/>
      <c r="HP48" s="1318"/>
      <c r="HQ48" s="1318"/>
      <c r="HR48" s="1318"/>
      <c r="HS48" s="1318"/>
      <c r="HT48" s="1318"/>
      <c r="HU48" s="1318"/>
      <c r="HV48" s="1318"/>
      <c r="HW48" s="1318"/>
      <c r="HX48" s="1318"/>
      <c r="HY48" s="1318"/>
      <c r="HZ48" s="1318"/>
      <c r="IA48" s="1318"/>
      <c r="IB48" s="1318"/>
      <c r="IC48" s="1318"/>
      <c r="ID48" s="1318"/>
      <c r="IE48" s="1318"/>
      <c r="IF48" s="1318"/>
      <c r="IG48" s="1318"/>
      <c r="IH48" s="1318"/>
      <c r="II48" s="1318"/>
      <c r="IJ48" s="1318"/>
      <c r="IK48" s="1318"/>
      <c r="IL48" s="1318"/>
      <c r="IM48" s="1318"/>
      <c r="IN48" s="1318"/>
      <c r="IO48" s="1318"/>
      <c r="IP48" s="1318"/>
      <c r="IQ48" s="1318"/>
      <c r="IR48" s="1318"/>
      <c r="IS48" s="1318"/>
      <c r="IT48" s="1318"/>
      <c r="IU48" s="1318"/>
      <c r="IV48" s="1318"/>
    </row>
    <row r="49" spans="1:256" s="63" customFormat="1" ht="15" customHeight="1">
      <c r="A49" s="1317"/>
      <c r="B49" s="1317"/>
      <c r="C49" s="1325"/>
      <c r="D49" s="1325"/>
      <c r="E49" s="1325"/>
      <c r="F49" s="1325"/>
      <c r="G49" s="1326"/>
      <c r="H49" s="1326"/>
      <c r="I49" s="1326"/>
      <c r="J49" s="1326"/>
      <c r="K49" s="1326"/>
      <c r="M49" s="1326"/>
      <c r="O49" s="1332"/>
      <c r="Q49" s="1577"/>
      <c r="R49" s="1577"/>
      <c r="S49" s="1577" t="s">
        <v>1219</v>
      </c>
      <c r="T49" s="2486"/>
      <c r="U49" s="2486"/>
      <c r="V49" s="2486"/>
      <c r="W49" s="2486"/>
      <c r="X49" s="2486"/>
      <c r="Y49" s="2486"/>
      <c r="Z49" s="2486"/>
      <c r="AA49" s="2486"/>
      <c r="AB49" s="2486"/>
      <c r="AC49" s="2486"/>
      <c r="AD49" s="1326"/>
      <c r="AE49" s="1326"/>
      <c r="AG49" s="2482" t="s">
        <v>1407</v>
      </c>
      <c r="AH49" s="1318"/>
      <c r="AI49" s="1318"/>
      <c r="AJ49" s="1318"/>
      <c r="AK49" s="1318"/>
      <c r="AL49" s="1318"/>
      <c r="AM49" s="1318"/>
      <c r="AN49" s="1318"/>
      <c r="AO49" s="1318"/>
      <c r="AP49" s="1318"/>
      <c r="AQ49" s="1318"/>
      <c r="AR49" s="1318"/>
      <c r="AS49" s="1318"/>
      <c r="AT49" s="1318"/>
      <c r="AU49" s="1318"/>
      <c r="AV49" s="1318"/>
      <c r="AW49" s="1318"/>
      <c r="AX49" s="1318"/>
      <c r="AY49" s="1318"/>
      <c r="AZ49" s="1318"/>
      <c r="BA49" s="1318"/>
      <c r="BB49" s="1318"/>
      <c r="BC49" s="1318"/>
      <c r="BD49" s="1318"/>
      <c r="BE49" s="1318"/>
      <c r="BF49" s="1318"/>
      <c r="BG49" s="1318"/>
      <c r="BH49" s="1318"/>
      <c r="BI49" s="1318"/>
      <c r="BJ49" s="1318"/>
      <c r="BK49" s="1318"/>
      <c r="BL49" s="1318"/>
      <c r="BM49" s="1318"/>
      <c r="BN49" s="1318"/>
      <c r="BO49" s="1318"/>
      <c r="BP49" s="1318"/>
      <c r="BQ49" s="1318"/>
      <c r="BR49" s="1318"/>
      <c r="BS49" s="1318"/>
      <c r="BT49" s="1318"/>
      <c r="BU49" s="1318"/>
      <c r="BV49" s="1318"/>
      <c r="BW49" s="1318"/>
      <c r="BX49" s="1318"/>
      <c r="BY49" s="1318"/>
      <c r="BZ49" s="1318"/>
      <c r="CA49" s="1318"/>
      <c r="CB49" s="1318"/>
      <c r="CC49" s="1318"/>
      <c r="CD49" s="1318"/>
      <c r="CE49" s="1318"/>
      <c r="CF49" s="1318"/>
      <c r="CG49" s="1318"/>
      <c r="CH49" s="1318"/>
      <c r="CI49" s="1318"/>
      <c r="CJ49" s="1318"/>
      <c r="CK49" s="1318"/>
      <c r="CL49" s="1318"/>
      <c r="CM49" s="1318"/>
      <c r="CN49" s="1318"/>
      <c r="CO49" s="1318"/>
      <c r="CP49" s="1318"/>
      <c r="CQ49" s="1318"/>
      <c r="CR49" s="1318"/>
      <c r="CS49" s="1318"/>
      <c r="CT49" s="1318"/>
      <c r="CU49" s="1318"/>
      <c r="CV49" s="1318"/>
      <c r="CW49" s="1318"/>
      <c r="CX49" s="1318"/>
      <c r="CY49" s="1318"/>
      <c r="CZ49" s="1318"/>
      <c r="DA49" s="1318"/>
      <c r="DB49" s="1318"/>
      <c r="DC49" s="1318"/>
      <c r="DD49" s="1318"/>
      <c r="DE49" s="1318"/>
      <c r="DF49" s="1318"/>
      <c r="DG49" s="1318"/>
      <c r="DH49" s="1318"/>
      <c r="DI49" s="1318"/>
      <c r="DJ49" s="1318"/>
      <c r="DK49" s="1318"/>
      <c r="DL49" s="1318"/>
      <c r="DM49" s="1318"/>
      <c r="DN49" s="1318"/>
      <c r="DO49" s="1318"/>
      <c r="DP49" s="1318"/>
      <c r="DQ49" s="1318"/>
      <c r="DR49" s="1318"/>
      <c r="DS49" s="1318"/>
      <c r="DT49" s="1318"/>
      <c r="DU49" s="1318"/>
      <c r="DV49" s="1318"/>
      <c r="DW49" s="1318"/>
      <c r="DX49" s="1318"/>
      <c r="DY49" s="1318"/>
      <c r="DZ49" s="1318"/>
      <c r="EA49" s="1318"/>
      <c r="EB49" s="1318"/>
      <c r="EC49" s="1318"/>
      <c r="ED49" s="1318"/>
      <c r="EE49" s="1318"/>
      <c r="EF49" s="1318"/>
      <c r="EG49" s="1318"/>
      <c r="EH49" s="1318"/>
      <c r="EI49" s="1318"/>
      <c r="EJ49" s="1318"/>
      <c r="EK49" s="1318"/>
      <c r="EL49" s="1318"/>
      <c r="EM49" s="1318"/>
      <c r="EN49" s="1318"/>
      <c r="EO49" s="1318"/>
      <c r="EP49" s="1318"/>
      <c r="EQ49" s="1318"/>
      <c r="ER49" s="1318"/>
      <c r="ES49" s="1318"/>
      <c r="ET49" s="1318"/>
      <c r="EU49" s="1318"/>
      <c r="EV49" s="1318"/>
      <c r="EW49" s="1318"/>
      <c r="EX49" s="1318"/>
      <c r="EY49" s="1318"/>
      <c r="EZ49" s="1318"/>
      <c r="FA49" s="1318"/>
      <c r="FB49" s="1318"/>
      <c r="FC49" s="1318"/>
      <c r="FD49" s="1318"/>
      <c r="FE49" s="1318"/>
      <c r="FF49" s="1318"/>
      <c r="FG49" s="1318"/>
      <c r="FH49" s="1318"/>
      <c r="FI49" s="1318"/>
      <c r="FJ49" s="1318"/>
      <c r="FK49" s="1318"/>
      <c r="FL49" s="1318"/>
      <c r="FM49" s="1318"/>
      <c r="FN49" s="1318"/>
      <c r="FO49" s="1318"/>
      <c r="FP49" s="1318"/>
      <c r="FQ49" s="1318"/>
      <c r="FR49" s="1318"/>
      <c r="FS49" s="1318"/>
      <c r="FT49" s="1318"/>
      <c r="FU49" s="1318"/>
      <c r="FV49" s="1318"/>
      <c r="FW49" s="1318"/>
      <c r="FX49" s="1318"/>
      <c r="FY49" s="1318"/>
      <c r="FZ49" s="1318"/>
      <c r="GA49" s="1318"/>
      <c r="GB49" s="1318"/>
      <c r="GC49" s="1318"/>
      <c r="GD49" s="1318"/>
      <c r="GE49" s="1318"/>
      <c r="GF49" s="1318"/>
      <c r="GG49" s="1318"/>
      <c r="GH49" s="1318"/>
      <c r="GI49" s="1318"/>
      <c r="GJ49" s="1318"/>
      <c r="GK49" s="1318"/>
      <c r="GL49" s="1318"/>
      <c r="GM49" s="1318"/>
      <c r="GN49" s="1318"/>
      <c r="GO49" s="1318"/>
      <c r="GP49" s="1318"/>
      <c r="GQ49" s="1318"/>
      <c r="GR49" s="1318"/>
      <c r="GS49" s="1318"/>
      <c r="GT49" s="1318"/>
      <c r="GU49" s="1318"/>
      <c r="GV49" s="1318"/>
      <c r="GW49" s="1318"/>
      <c r="GX49" s="1318"/>
      <c r="GY49" s="1318"/>
      <c r="GZ49" s="1318"/>
      <c r="HA49" s="1318"/>
      <c r="HB49" s="1318"/>
      <c r="HC49" s="1318"/>
      <c r="HD49" s="1318"/>
      <c r="HE49" s="1318"/>
      <c r="HF49" s="1318"/>
      <c r="HG49" s="1318"/>
      <c r="HH49" s="1318"/>
      <c r="HI49" s="1318"/>
      <c r="HJ49" s="1318"/>
      <c r="HK49" s="1318"/>
      <c r="HL49" s="1318"/>
      <c r="HM49" s="1318"/>
      <c r="HN49" s="1318"/>
      <c r="HO49" s="1318"/>
      <c r="HP49" s="1318"/>
      <c r="HQ49" s="1318"/>
      <c r="HR49" s="1318"/>
      <c r="HS49" s="1318"/>
      <c r="HT49" s="1318"/>
      <c r="HU49" s="1318"/>
      <c r="HV49" s="1318"/>
      <c r="HW49" s="1318"/>
      <c r="HX49" s="1318"/>
      <c r="HY49" s="1318"/>
      <c r="HZ49" s="1318"/>
      <c r="IA49" s="1318"/>
      <c r="IB49" s="1318"/>
      <c r="IC49" s="1318"/>
      <c r="ID49" s="1318"/>
      <c r="IE49" s="1318"/>
      <c r="IF49" s="1318"/>
      <c r="IG49" s="1318"/>
      <c r="IH49" s="1318"/>
      <c r="II49" s="1318"/>
      <c r="IJ49" s="1318"/>
      <c r="IK49" s="1318"/>
      <c r="IL49" s="1318"/>
      <c r="IM49" s="1318"/>
      <c r="IN49" s="1318"/>
      <c r="IO49" s="1318"/>
      <c r="IP49" s="1318"/>
      <c r="IQ49" s="1318"/>
      <c r="IR49" s="1318"/>
      <c r="IS49" s="1318"/>
      <c r="IT49" s="1318"/>
      <c r="IU49" s="1318"/>
      <c r="IV49" s="1318"/>
    </row>
    <row r="50" spans="1:256" s="63" customFormat="1" ht="15" customHeight="1">
      <c r="A50" s="1317"/>
      <c r="B50" s="1317"/>
      <c r="C50" s="1325"/>
      <c r="D50" s="1325"/>
      <c r="E50" s="1325"/>
      <c r="F50" s="1325"/>
      <c r="G50" s="1326"/>
      <c r="H50" s="1326"/>
      <c r="I50" s="1326"/>
      <c r="J50" s="1326"/>
      <c r="K50" s="1326"/>
      <c r="L50" s="1326"/>
      <c r="M50" s="1326"/>
      <c r="O50" s="1332"/>
      <c r="P50" s="1570"/>
      <c r="Q50" s="1570"/>
      <c r="R50" s="1570"/>
      <c r="S50" s="1570"/>
      <c r="T50" s="2486"/>
      <c r="U50" s="2486"/>
      <c r="V50" s="2486"/>
      <c r="W50" s="2486"/>
      <c r="X50" s="2486"/>
      <c r="Y50" s="2486"/>
      <c r="Z50" s="2486"/>
      <c r="AA50" s="2486"/>
      <c r="AB50" s="2486"/>
      <c r="AC50" s="2486"/>
      <c r="AD50" s="1326"/>
      <c r="AE50" s="1326"/>
      <c r="AF50" s="1566"/>
      <c r="AG50" s="2482"/>
      <c r="AH50" s="1318"/>
      <c r="AI50" s="1318"/>
      <c r="AJ50" s="1318"/>
      <c r="AK50" s="1318"/>
      <c r="AL50" s="1318"/>
      <c r="AM50" s="1318"/>
      <c r="AN50" s="1318"/>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8"/>
      <c r="BP50" s="1318"/>
      <c r="BQ50" s="1318"/>
      <c r="BR50" s="1318"/>
      <c r="BS50" s="1318"/>
      <c r="BT50" s="1318"/>
      <c r="BU50" s="1318"/>
      <c r="BV50" s="1318"/>
      <c r="BW50" s="1318"/>
      <c r="BX50" s="1318"/>
      <c r="BY50" s="1318"/>
      <c r="BZ50" s="1318"/>
      <c r="CA50" s="1318"/>
      <c r="CB50" s="1318"/>
      <c r="CC50" s="1318"/>
      <c r="CD50" s="1318"/>
      <c r="CE50" s="1318"/>
      <c r="CF50" s="1318"/>
      <c r="CG50" s="1318"/>
      <c r="CH50" s="1318"/>
      <c r="CI50" s="1318"/>
      <c r="CJ50" s="1318"/>
      <c r="CK50" s="1318"/>
      <c r="CL50" s="1318"/>
      <c r="CM50" s="1318"/>
      <c r="CN50" s="1318"/>
      <c r="CO50" s="1318"/>
      <c r="CP50" s="1318"/>
      <c r="CQ50" s="1318"/>
      <c r="CR50" s="1318"/>
      <c r="CS50" s="1318"/>
      <c r="CT50" s="1318"/>
      <c r="CU50" s="1318"/>
      <c r="CV50" s="1318"/>
      <c r="CW50" s="1318"/>
      <c r="CX50" s="1318"/>
      <c r="CY50" s="1318"/>
      <c r="CZ50" s="1318"/>
      <c r="DA50" s="1318"/>
      <c r="DB50" s="1318"/>
      <c r="DC50" s="1318"/>
      <c r="DD50" s="1318"/>
      <c r="DE50" s="1318"/>
      <c r="DF50" s="1318"/>
      <c r="DG50" s="1318"/>
      <c r="DH50" s="1318"/>
      <c r="DI50" s="1318"/>
      <c r="DJ50" s="1318"/>
      <c r="DK50" s="1318"/>
      <c r="DL50" s="1318"/>
      <c r="DM50" s="1318"/>
      <c r="DN50" s="1318"/>
      <c r="DO50" s="1318"/>
      <c r="DP50" s="1318"/>
      <c r="DQ50" s="1318"/>
      <c r="DR50" s="1318"/>
      <c r="DS50" s="1318"/>
      <c r="DT50" s="1318"/>
      <c r="DU50" s="1318"/>
      <c r="DV50" s="1318"/>
      <c r="DW50" s="1318"/>
      <c r="DX50" s="1318"/>
      <c r="DY50" s="1318"/>
      <c r="DZ50" s="1318"/>
      <c r="EA50" s="1318"/>
      <c r="EB50" s="1318"/>
      <c r="EC50" s="1318"/>
      <c r="ED50" s="1318"/>
      <c r="EE50" s="1318"/>
      <c r="EF50" s="1318"/>
      <c r="EG50" s="1318"/>
      <c r="EH50" s="1318"/>
      <c r="EI50" s="1318"/>
      <c r="EJ50" s="1318"/>
      <c r="EK50" s="1318"/>
      <c r="EL50" s="1318"/>
      <c r="EM50" s="1318"/>
      <c r="EN50" s="1318"/>
      <c r="EO50" s="1318"/>
      <c r="EP50" s="1318"/>
      <c r="EQ50" s="1318"/>
      <c r="ER50" s="1318"/>
      <c r="ES50" s="1318"/>
      <c r="ET50" s="1318"/>
      <c r="EU50" s="1318"/>
      <c r="EV50" s="1318"/>
      <c r="EW50" s="1318"/>
      <c r="EX50" s="1318"/>
      <c r="EY50" s="1318"/>
      <c r="EZ50" s="1318"/>
      <c r="FA50" s="1318"/>
      <c r="FB50" s="1318"/>
      <c r="FC50" s="1318"/>
      <c r="FD50" s="1318"/>
      <c r="FE50" s="1318"/>
      <c r="FF50" s="1318"/>
      <c r="FG50" s="1318"/>
      <c r="FH50" s="1318"/>
      <c r="FI50" s="1318"/>
      <c r="FJ50" s="1318"/>
      <c r="FK50" s="1318"/>
      <c r="FL50" s="1318"/>
      <c r="FM50" s="1318"/>
      <c r="FN50" s="1318"/>
      <c r="FO50" s="1318"/>
      <c r="FP50" s="1318"/>
      <c r="FQ50" s="1318"/>
      <c r="FR50" s="1318"/>
      <c r="FS50" s="1318"/>
      <c r="FT50" s="1318"/>
      <c r="FU50" s="1318"/>
      <c r="FV50" s="1318"/>
      <c r="FW50" s="1318"/>
      <c r="FX50" s="1318"/>
      <c r="FY50" s="1318"/>
      <c r="FZ50" s="1318"/>
      <c r="GA50" s="1318"/>
      <c r="GB50" s="1318"/>
      <c r="GC50" s="1318"/>
      <c r="GD50" s="1318"/>
      <c r="GE50" s="1318"/>
      <c r="GF50" s="1318"/>
      <c r="GG50" s="1318"/>
      <c r="GH50" s="1318"/>
      <c r="GI50" s="1318"/>
      <c r="GJ50" s="1318"/>
      <c r="GK50" s="1318"/>
      <c r="GL50" s="1318"/>
      <c r="GM50" s="1318"/>
      <c r="GN50" s="1318"/>
      <c r="GO50" s="1318"/>
      <c r="GP50" s="1318"/>
      <c r="GQ50" s="1318"/>
      <c r="GR50" s="1318"/>
      <c r="GS50" s="1318"/>
      <c r="GT50" s="1318"/>
      <c r="GU50" s="1318"/>
      <c r="GV50" s="1318"/>
      <c r="GW50" s="1318"/>
      <c r="GX50" s="1318"/>
      <c r="GY50" s="1318"/>
      <c r="GZ50" s="1318"/>
      <c r="HA50" s="1318"/>
      <c r="HB50" s="1318"/>
      <c r="HC50" s="1318"/>
      <c r="HD50" s="1318"/>
      <c r="HE50" s="1318"/>
      <c r="HF50" s="1318"/>
      <c r="HG50" s="1318"/>
      <c r="HH50" s="1318"/>
      <c r="HI50" s="1318"/>
      <c r="HJ50" s="1318"/>
      <c r="HK50" s="1318"/>
      <c r="HL50" s="1318"/>
      <c r="HM50" s="1318"/>
      <c r="HN50" s="1318"/>
      <c r="HO50" s="1318"/>
      <c r="HP50" s="1318"/>
      <c r="HQ50" s="1318"/>
      <c r="HR50" s="1318"/>
      <c r="HS50" s="1318"/>
      <c r="HT50" s="1318"/>
      <c r="HU50" s="1318"/>
      <c r="HV50" s="1318"/>
      <c r="HW50" s="1318"/>
      <c r="HX50" s="1318"/>
      <c r="HY50" s="1318"/>
      <c r="HZ50" s="1318"/>
      <c r="IA50" s="1318"/>
      <c r="IB50" s="1318"/>
      <c r="IC50" s="1318"/>
      <c r="ID50" s="1318"/>
      <c r="IE50" s="1318"/>
      <c r="IF50" s="1318"/>
      <c r="IG50" s="1318"/>
      <c r="IH50" s="1318"/>
      <c r="II50" s="1318"/>
      <c r="IJ50" s="1318"/>
      <c r="IK50" s="1318"/>
      <c r="IL50" s="1318"/>
      <c r="IM50" s="1318"/>
      <c r="IN50" s="1318"/>
      <c r="IO50" s="1318"/>
      <c r="IP50" s="1318"/>
      <c r="IQ50" s="1318"/>
      <c r="IR50" s="1318"/>
      <c r="IS50" s="1318"/>
      <c r="IT50" s="1318"/>
      <c r="IU50" s="1318"/>
      <c r="IV50" s="1318"/>
    </row>
    <row r="51" spans="1:256" s="63" customFormat="1" ht="15" customHeight="1">
      <c r="A51" s="1317"/>
      <c r="B51" s="1317"/>
      <c r="C51" s="1325"/>
      <c r="D51" s="1325"/>
      <c r="E51" s="1325"/>
      <c r="F51" s="1325"/>
      <c r="G51" s="1326"/>
      <c r="H51" s="1326"/>
      <c r="I51" s="1326"/>
      <c r="J51" s="1326"/>
      <c r="K51" s="1326"/>
      <c r="L51" s="1326"/>
      <c r="M51" s="1326"/>
      <c r="O51" s="1332"/>
      <c r="P51" s="1570"/>
      <c r="Q51" s="1570"/>
      <c r="R51" s="1577"/>
      <c r="T51" s="1572"/>
      <c r="U51" s="1572"/>
      <c r="V51" s="1572"/>
      <c r="W51" s="1572"/>
      <c r="X51" s="1572"/>
      <c r="Y51" s="1572"/>
      <c r="Z51" s="1572"/>
      <c r="AA51" s="1572"/>
      <c r="AB51" s="1572"/>
      <c r="AC51" s="1572"/>
      <c r="AD51" s="1326"/>
      <c r="AE51" s="1326"/>
      <c r="AF51" s="1566"/>
      <c r="AG51" s="1576"/>
      <c r="AH51" s="1318"/>
      <c r="AI51" s="1318"/>
      <c r="AJ51" s="1318"/>
      <c r="AK51" s="1318"/>
      <c r="AL51" s="1318"/>
      <c r="AM51" s="1318"/>
      <c r="AN51" s="1318"/>
      <c r="AO51" s="1318"/>
      <c r="AP51" s="1318"/>
      <c r="AQ51" s="1318"/>
      <c r="AR51" s="1318"/>
      <c r="AS51" s="1318"/>
      <c r="AT51" s="1318"/>
      <c r="AU51" s="1318"/>
      <c r="AV51" s="1318"/>
      <c r="AW51" s="1318"/>
      <c r="AX51" s="1318"/>
      <c r="AY51" s="1318"/>
      <c r="AZ51" s="1318"/>
      <c r="BA51" s="1318"/>
      <c r="BB51" s="1318"/>
      <c r="BC51" s="1318"/>
      <c r="BD51" s="1318"/>
      <c r="BE51" s="1318"/>
      <c r="BF51" s="1318"/>
      <c r="BG51" s="1318"/>
      <c r="BH51" s="1318"/>
      <c r="BI51" s="1318"/>
      <c r="BJ51" s="1318"/>
      <c r="BK51" s="1318"/>
      <c r="BL51" s="1318"/>
      <c r="BM51" s="1318"/>
      <c r="BN51" s="1318"/>
      <c r="BO51" s="1318"/>
      <c r="BP51" s="1318"/>
      <c r="BQ51" s="1318"/>
      <c r="BR51" s="1318"/>
      <c r="BS51" s="1318"/>
      <c r="BT51" s="1318"/>
      <c r="BU51" s="1318"/>
      <c r="BV51" s="1318"/>
      <c r="BW51" s="1318"/>
      <c r="BX51" s="1318"/>
      <c r="BY51" s="1318"/>
      <c r="BZ51" s="1318"/>
      <c r="CA51" s="1318"/>
      <c r="CB51" s="1318"/>
      <c r="CC51" s="1318"/>
      <c r="CD51" s="1318"/>
      <c r="CE51" s="1318"/>
      <c r="CF51" s="1318"/>
      <c r="CG51" s="1318"/>
      <c r="CH51" s="1318"/>
      <c r="CI51" s="1318"/>
      <c r="CJ51" s="1318"/>
      <c r="CK51" s="1318"/>
      <c r="CL51" s="1318"/>
      <c r="CM51" s="1318"/>
      <c r="CN51" s="1318"/>
      <c r="CO51" s="1318"/>
      <c r="CP51" s="1318"/>
      <c r="CQ51" s="1318"/>
      <c r="CR51" s="1318"/>
      <c r="CS51" s="1318"/>
      <c r="CT51" s="1318"/>
      <c r="CU51" s="1318"/>
      <c r="CV51" s="1318"/>
      <c r="CW51" s="1318"/>
      <c r="CX51" s="1318"/>
      <c r="CY51" s="1318"/>
      <c r="CZ51" s="1318"/>
      <c r="DA51" s="1318"/>
      <c r="DB51" s="1318"/>
      <c r="DC51" s="1318"/>
      <c r="DD51" s="1318"/>
      <c r="DE51" s="1318"/>
      <c r="DF51" s="1318"/>
      <c r="DG51" s="1318"/>
      <c r="DH51" s="1318"/>
      <c r="DI51" s="1318"/>
      <c r="DJ51" s="1318"/>
      <c r="DK51" s="1318"/>
      <c r="DL51" s="1318"/>
      <c r="DM51" s="1318"/>
      <c r="DN51" s="1318"/>
      <c r="DO51" s="1318"/>
      <c r="DP51" s="1318"/>
      <c r="DQ51" s="1318"/>
      <c r="DR51" s="1318"/>
      <c r="DS51" s="1318"/>
      <c r="DT51" s="1318"/>
      <c r="DU51" s="1318"/>
      <c r="DV51" s="1318"/>
      <c r="DW51" s="1318"/>
      <c r="DX51" s="1318"/>
      <c r="DY51" s="1318"/>
      <c r="DZ51" s="1318"/>
      <c r="EA51" s="1318"/>
      <c r="EB51" s="1318"/>
      <c r="EC51" s="1318"/>
      <c r="ED51" s="1318"/>
      <c r="EE51" s="1318"/>
      <c r="EF51" s="1318"/>
      <c r="EG51" s="1318"/>
      <c r="EH51" s="1318"/>
      <c r="EI51" s="1318"/>
      <c r="EJ51" s="1318"/>
      <c r="EK51" s="1318"/>
      <c r="EL51" s="1318"/>
      <c r="EM51" s="1318"/>
      <c r="EN51" s="1318"/>
      <c r="EO51" s="1318"/>
      <c r="EP51" s="1318"/>
      <c r="EQ51" s="1318"/>
      <c r="ER51" s="1318"/>
      <c r="ES51" s="1318"/>
      <c r="ET51" s="1318"/>
      <c r="EU51" s="1318"/>
      <c r="EV51" s="1318"/>
      <c r="EW51" s="1318"/>
      <c r="EX51" s="1318"/>
      <c r="EY51" s="1318"/>
      <c r="EZ51" s="1318"/>
      <c r="FA51" s="1318"/>
      <c r="FB51" s="1318"/>
      <c r="FC51" s="1318"/>
      <c r="FD51" s="1318"/>
      <c r="FE51" s="1318"/>
      <c r="FF51" s="1318"/>
      <c r="FG51" s="1318"/>
      <c r="FH51" s="1318"/>
      <c r="FI51" s="1318"/>
      <c r="FJ51" s="1318"/>
      <c r="FK51" s="1318"/>
      <c r="FL51" s="1318"/>
      <c r="FM51" s="1318"/>
      <c r="FN51" s="1318"/>
      <c r="FO51" s="1318"/>
      <c r="FP51" s="1318"/>
      <c r="FQ51" s="1318"/>
      <c r="FR51" s="1318"/>
      <c r="FS51" s="1318"/>
      <c r="FT51" s="1318"/>
      <c r="FU51" s="1318"/>
      <c r="FV51" s="1318"/>
      <c r="FW51" s="1318"/>
      <c r="FX51" s="1318"/>
      <c r="FY51" s="1318"/>
      <c r="FZ51" s="1318"/>
      <c r="GA51" s="1318"/>
      <c r="GB51" s="1318"/>
      <c r="GC51" s="1318"/>
      <c r="GD51" s="1318"/>
      <c r="GE51" s="1318"/>
      <c r="GF51" s="1318"/>
      <c r="GG51" s="1318"/>
      <c r="GH51" s="1318"/>
      <c r="GI51" s="1318"/>
      <c r="GJ51" s="1318"/>
      <c r="GK51" s="1318"/>
      <c r="GL51" s="1318"/>
      <c r="GM51" s="1318"/>
      <c r="GN51" s="1318"/>
      <c r="GO51" s="1318"/>
      <c r="GP51" s="1318"/>
      <c r="GQ51" s="1318"/>
      <c r="GR51" s="1318"/>
      <c r="GS51" s="1318"/>
      <c r="GT51" s="1318"/>
      <c r="GU51" s="1318"/>
      <c r="GV51" s="1318"/>
      <c r="GW51" s="1318"/>
      <c r="GX51" s="1318"/>
      <c r="GY51" s="1318"/>
      <c r="GZ51" s="1318"/>
      <c r="HA51" s="1318"/>
      <c r="HB51" s="1318"/>
      <c r="HC51" s="1318"/>
      <c r="HD51" s="1318"/>
      <c r="HE51" s="1318"/>
      <c r="HF51" s="1318"/>
      <c r="HG51" s="1318"/>
      <c r="HH51" s="1318"/>
      <c r="HI51" s="1318"/>
      <c r="HJ51" s="1318"/>
      <c r="HK51" s="1318"/>
      <c r="HL51" s="1318"/>
      <c r="HM51" s="1318"/>
      <c r="HN51" s="1318"/>
      <c r="HO51" s="1318"/>
      <c r="HP51" s="1318"/>
      <c r="HQ51" s="1318"/>
      <c r="HR51" s="1318"/>
      <c r="HS51" s="1318"/>
      <c r="HT51" s="1318"/>
      <c r="HU51" s="1318"/>
      <c r="HV51" s="1318"/>
      <c r="HW51" s="1318"/>
      <c r="HX51" s="1318"/>
      <c r="HY51" s="1318"/>
      <c r="HZ51" s="1318"/>
      <c r="IA51" s="1318"/>
      <c r="IB51" s="1318"/>
      <c r="IC51" s="1318"/>
      <c r="ID51" s="1318"/>
      <c r="IE51" s="1318"/>
      <c r="IF51" s="1318"/>
      <c r="IG51" s="1318"/>
      <c r="IH51" s="1318"/>
      <c r="II51" s="1318"/>
      <c r="IJ51" s="1318"/>
      <c r="IK51" s="1318"/>
      <c r="IL51" s="1318"/>
      <c r="IM51" s="1318"/>
      <c r="IN51" s="1318"/>
      <c r="IO51" s="1318"/>
      <c r="IP51" s="1318"/>
      <c r="IQ51" s="1318"/>
      <c r="IR51" s="1318"/>
      <c r="IS51" s="1318"/>
      <c r="IT51" s="1318"/>
      <c r="IU51" s="1318"/>
      <c r="IV51" s="1318"/>
    </row>
    <row r="52" spans="1:256" s="63" customFormat="1" ht="15" customHeight="1">
      <c r="A52" s="1317"/>
      <c r="B52" s="1317"/>
      <c r="C52" s="1325"/>
      <c r="D52" s="1325"/>
      <c r="E52" s="1325"/>
      <c r="F52" s="1325"/>
      <c r="G52" s="1326"/>
      <c r="H52" s="1326"/>
      <c r="I52" s="1326"/>
      <c r="J52" s="1326"/>
      <c r="K52" s="1326"/>
      <c r="M52" s="1326"/>
      <c r="O52" s="1332"/>
      <c r="Q52" s="1577"/>
      <c r="R52" s="1577"/>
      <c r="S52" s="1579" t="s">
        <v>1410</v>
      </c>
      <c r="T52" s="2484"/>
      <c r="U52" s="2484"/>
      <c r="V52" s="2484"/>
      <c r="W52" s="2484"/>
      <c r="X52" s="2484"/>
      <c r="Y52" s="2484"/>
      <c r="Z52" s="2484"/>
      <c r="AA52" s="2484"/>
      <c r="AB52" s="2484"/>
      <c r="AC52" s="2484"/>
      <c r="AD52" s="1326"/>
      <c r="AE52" s="1326"/>
      <c r="AF52" s="1566"/>
      <c r="AG52" s="1326"/>
      <c r="AH52" s="1318"/>
      <c r="AI52" s="1318"/>
      <c r="AJ52" s="1318"/>
      <c r="AK52" s="1318"/>
      <c r="AL52" s="1318"/>
      <c r="AM52" s="1318"/>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8"/>
      <c r="BM52" s="1318"/>
      <c r="BN52" s="1318"/>
      <c r="BO52" s="1318"/>
      <c r="BP52" s="1318"/>
      <c r="BQ52" s="1318"/>
      <c r="BR52" s="1318"/>
      <c r="BS52" s="1318"/>
      <c r="BT52" s="1318"/>
      <c r="BU52" s="1318"/>
      <c r="BV52" s="1318"/>
      <c r="BW52" s="1318"/>
      <c r="BX52" s="1318"/>
      <c r="BY52" s="1318"/>
      <c r="BZ52" s="1318"/>
      <c r="CA52" s="1318"/>
      <c r="CB52" s="1318"/>
      <c r="CC52" s="1318"/>
      <c r="CD52" s="1318"/>
      <c r="CE52" s="1318"/>
      <c r="CF52" s="1318"/>
      <c r="CG52" s="1318"/>
      <c r="CH52" s="1318"/>
      <c r="CI52" s="1318"/>
      <c r="CJ52" s="1318"/>
      <c r="CK52" s="1318"/>
      <c r="CL52" s="1318"/>
      <c r="CM52" s="1318"/>
      <c r="CN52" s="1318"/>
      <c r="CO52" s="1318"/>
      <c r="CP52" s="1318"/>
      <c r="CQ52" s="1318"/>
      <c r="CR52" s="1318"/>
      <c r="CS52" s="1318"/>
      <c r="CT52" s="1318"/>
      <c r="CU52" s="1318"/>
      <c r="CV52" s="1318"/>
      <c r="CW52" s="1318"/>
      <c r="CX52" s="1318"/>
      <c r="CY52" s="1318"/>
      <c r="CZ52" s="1318"/>
      <c r="DA52" s="1318"/>
      <c r="DB52" s="1318"/>
      <c r="DC52" s="1318"/>
      <c r="DD52" s="1318"/>
      <c r="DE52" s="1318"/>
      <c r="DF52" s="1318"/>
      <c r="DG52" s="1318"/>
      <c r="DH52" s="1318"/>
      <c r="DI52" s="1318"/>
      <c r="DJ52" s="1318"/>
      <c r="DK52" s="1318"/>
      <c r="DL52" s="1318"/>
      <c r="DM52" s="1318"/>
      <c r="DN52" s="1318"/>
      <c r="DO52" s="1318"/>
      <c r="DP52" s="1318"/>
      <c r="DQ52" s="1318"/>
      <c r="DR52" s="1318"/>
      <c r="DS52" s="1318"/>
      <c r="DT52" s="1318"/>
      <c r="DU52" s="1318"/>
      <c r="DV52" s="1318"/>
      <c r="DW52" s="1318"/>
      <c r="DX52" s="1318"/>
      <c r="DY52" s="1318"/>
      <c r="DZ52" s="1318"/>
      <c r="EA52" s="1318"/>
      <c r="EB52" s="1318"/>
      <c r="EC52" s="1318"/>
      <c r="ED52" s="1318"/>
      <c r="EE52" s="1318"/>
      <c r="EF52" s="1318"/>
      <c r="EG52" s="1318"/>
      <c r="EH52" s="1318"/>
      <c r="EI52" s="1318"/>
      <c r="EJ52" s="1318"/>
      <c r="EK52" s="1318"/>
      <c r="EL52" s="1318"/>
      <c r="EM52" s="1318"/>
      <c r="EN52" s="1318"/>
      <c r="EO52" s="1318"/>
      <c r="EP52" s="1318"/>
      <c r="EQ52" s="1318"/>
      <c r="ER52" s="1318"/>
      <c r="ES52" s="1318"/>
      <c r="ET52" s="1318"/>
      <c r="EU52" s="1318"/>
      <c r="EV52" s="1318"/>
      <c r="EW52" s="1318"/>
      <c r="EX52" s="1318"/>
      <c r="EY52" s="1318"/>
      <c r="EZ52" s="1318"/>
      <c r="FA52" s="1318"/>
      <c r="FB52" s="1318"/>
      <c r="FC52" s="1318"/>
      <c r="FD52" s="1318"/>
      <c r="FE52" s="1318"/>
      <c r="FF52" s="1318"/>
      <c r="FG52" s="1318"/>
      <c r="FH52" s="1318"/>
      <c r="FI52" s="1318"/>
      <c r="FJ52" s="1318"/>
      <c r="FK52" s="1318"/>
      <c r="FL52" s="1318"/>
      <c r="FM52" s="1318"/>
      <c r="FN52" s="1318"/>
      <c r="FO52" s="1318"/>
      <c r="FP52" s="1318"/>
      <c r="FQ52" s="1318"/>
      <c r="FR52" s="1318"/>
      <c r="FS52" s="1318"/>
      <c r="FT52" s="1318"/>
      <c r="FU52" s="1318"/>
      <c r="FV52" s="1318"/>
      <c r="FW52" s="1318"/>
      <c r="FX52" s="1318"/>
      <c r="FY52" s="1318"/>
      <c r="FZ52" s="1318"/>
      <c r="GA52" s="1318"/>
      <c r="GB52" s="1318"/>
      <c r="GC52" s="1318"/>
      <c r="GD52" s="1318"/>
      <c r="GE52" s="1318"/>
      <c r="GF52" s="1318"/>
      <c r="GG52" s="1318"/>
      <c r="GH52" s="1318"/>
      <c r="GI52" s="1318"/>
      <c r="GJ52" s="1318"/>
      <c r="GK52" s="1318"/>
      <c r="GL52" s="1318"/>
      <c r="GM52" s="1318"/>
      <c r="GN52" s="1318"/>
      <c r="GO52" s="1318"/>
      <c r="GP52" s="1318"/>
      <c r="GQ52" s="1318"/>
      <c r="GR52" s="1318"/>
      <c r="GS52" s="1318"/>
      <c r="GT52" s="1318"/>
      <c r="GU52" s="1318"/>
      <c r="GV52" s="1318"/>
      <c r="GW52" s="1318"/>
      <c r="GX52" s="1318"/>
      <c r="GY52" s="1318"/>
      <c r="GZ52" s="1318"/>
      <c r="HA52" s="1318"/>
      <c r="HB52" s="1318"/>
      <c r="HC52" s="1318"/>
      <c r="HD52" s="1318"/>
      <c r="HE52" s="1318"/>
      <c r="HF52" s="1318"/>
      <c r="HG52" s="1318"/>
      <c r="HH52" s="1318"/>
      <c r="HI52" s="1318"/>
      <c r="HJ52" s="1318"/>
      <c r="HK52" s="1318"/>
      <c r="HL52" s="1318"/>
      <c r="HM52" s="1318"/>
      <c r="HN52" s="1318"/>
      <c r="HO52" s="1318"/>
      <c r="HP52" s="1318"/>
      <c r="HQ52" s="1318"/>
      <c r="HR52" s="1318"/>
      <c r="HS52" s="1318"/>
      <c r="HT52" s="1318"/>
      <c r="HU52" s="1318"/>
      <c r="HV52" s="1318"/>
      <c r="HW52" s="1318"/>
      <c r="HX52" s="1318"/>
      <c r="HY52" s="1318"/>
      <c r="HZ52" s="1318"/>
      <c r="IA52" s="1318"/>
      <c r="IB52" s="1318"/>
      <c r="IC52" s="1318"/>
      <c r="ID52" s="1318"/>
      <c r="IE52" s="1318"/>
      <c r="IF52" s="1318"/>
      <c r="IG52" s="1318"/>
      <c r="IH52" s="1318"/>
      <c r="II52" s="1318"/>
      <c r="IJ52" s="1318"/>
      <c r="IK52" s="1318"/>
      <c r="IL52" s="1318"/>
      <c r="IM52" s="1318"/>
      <c r="IN52" s="1318"/>
      <c r="IO52" s="1318"/>
      <c r="IP52" s="1318"/>
      <c r="IQ52" s="1318"/>
      <c r="IR52" s="1318"/>
      <c r="IS52" s="1318"/>
      <c r="IT52" s="1318"/>
      <c r="IU52" s="1318"/>
      <c r="IV52" s="1318"/>
    </row>
    <row r="53" spans="1:256" s="63" customFormat="1" ht="15" customHeight="1">
      <c r="A53" s="1317"/>
      <c r="B53" s="1317"/>
      <c r="C53" s="1325"/>
      <c r="D53" s="1325"/>
      <c r="E53" s="1325"/>
      <c r="F53" s="1325"/>
      <c r="G53" s="1326"/>
      <c r="H53" s="1326"/>
      <c r="I53" s="1326"/>
      <c r="J53" s="1326"/>
      <c r="K53" s="1326"/>
      <c r="L53" s="1326"/>
      <c r="M53" s="1326"/>
      <c r="N53" s="1326"/>
      <c r="O53" s="1326"/>
      <c r="P53" s="1326"/>
      <c r="Q53" s="1326"/>
      <c r="R53" s="1326"/>
      <c r="S53" s="1578"/>
      <c r="T53" s="2484"/>
      <c r="U53" s="2484"/>
      <c r="V53" s="2484"/>
      <c r="W53" s="2484"/>
      <c r="X53" s="2484"/>
      <c r="Y53" s="2484"/>
      <c r="Z53" s="2484"/>
      <c r="AA53" s="2484"/>
      <c r="AB53" s="2484"/>
      <c r="AC53" s="2484"/>
      <c r="AD53" s="1326"/>
      <c r="AE53" s="1326"/>
      <c r="AF53" s="1326"/>
      <c r="AG53" s="1326"/>
      <c r="AH53" s="1318"/>
      <c r="AI53" s="1318"/>
      <c r="AJ53" s="1318"/>
      <c r="AK53" s="1318"/>
      <c r="AL53" s="1318"/>
      <c r="AM53" s="1318"/>
      <c r="AN53" s="1318"/>
      <c r="AO53" s="1318"/>
      <c r="AP53" s="1318"/>
      <c r="AQ53" s="1318"/>
      <c r="AR53" s="1318"/>
      <c r="AS53" s="1318"/>
      <c r="AT53" s="1318"/>
      <c r="AU53" s="1318"/>
      <c r="AV53" s="1318"/>
      <c r="AW53" s="1318"/>
      <c r="AX53" s="1318"/>
      <c r="AY53" s="1318"/>
      <c r="AZ53" s="1318"/>
      <c r="BA53" s="1318"/>
      <c r="BB53" s="1318"/>
      <c r="BC53" s="1318"/>
      <c r="BD53" s="1318"/>
      <c r="BE53" s="1318"/>
      <c r="BF53" s="1318"/>
      <c r="BG53" s="1318"/>
      <c r="BH53" s="1318"/>
      <c r="BI53" s="1318"/>
      <c r="BJ53" s="1318"/>
      <c r="BK53" s="1318"/>
      <c r="BL53" s="1318"/>
      <c r="BM53" s="1318"/>
      <c r="BN53" s="1318"/>
      <c r="BO53" s="1318"/>
      <c r="BP53" s="1318"/>
      <c r="BQ53" s="1318"/>
      <c r="BR53" s="1318"/>
      <c r="BS53" s="1318"/>
      <c r="BT53" s="1318"/>
      <c r="BU53" s="1318"/>
      <c r="BV53" s="1318"/>
      <c r="BW53" s="1318"/>
      <c r="BX53" s="1318"/>
      <c r="BY53" s="1318"/>
      <c r="BZ53" s="1318"/>
      <c r="CA53" s="1318"/>
      <c r="CB53" s="1318"/>
      <c r="CC53" s="1318"/>
      <c r="CD53" s="1318"/>
      <c r="CE53" s="1318"/>
      <c r="CF53" s="1318"/>
      <c r="CG53" s="1318"/>
      <c r="CH53" s="1318"/>
      <c r="CI53" s="1318"/>
      <c r="CJ53" s="1318"/>
      <c r="CK53" s="1318"/>
      <c r="CL53" s="1318"/>
      <c r="CM53" s="1318"/>
      <c r="CN53" s="1318"/>
      <c r="CO53" s="1318"/>
      <c r="CP53" s="1318"/>
      <c r="CQ53" s="1318"/>
      <c r="CR53" s="1318"/>
      <c r="CS53" s="1318"/>
      <c r="CT53" s="1318"/>
      <c r="CU53" s="1318"/>
      <c r="CV53" s="1318"/>
      <c r="CW53" s="1318"/>
      <c r="CX53" s="1318"/>
      <c r="CY53" s="1318"/>
      <c r="CZ53" s="1318"/>
      <c r="DA53" s="1318"/>
      <c r="DB53" s="1318"/>
      <c r="DC53" s="1318"/>
      <c r="DD53" s="1318"/>
      <c r="DE53" s="1318"/>
      <c r="DF53" s="1318"/>
      <c r="DG53" s="1318"/>
      <c r="DH53" s="1318"/>
      <c r="DI53" s="1318"/>
      <c r="DJ53" s="1318"/>
      <c r="DK53" s="1318"/>
      <c r="DL53" s="1318"/>
      <c r="DM53" s="1318"/>
      <c r="DN53" s="1318"/>
      <c r="DO53" s="1318"/>
      <c r="DP53" s="1318"/>
      <c r="DQ53" s="1318"/>
      <c r="DR53" s="1318"/>
      <c r="DS53" s="1318"/>
      <c r="DT53" s="1318"/>
      <c r="DU53" s="1318"/>
      <c r="DV53" s="1318"/>
      <c r="DW53" s="1318"/>
      <c r="DX53" s="1318"/>
      <c r="DY53" s="1318"/>
      <c r="DZ53" s="1318"/>
      <c r="EA53" s="1318"/>
      <c r="EB53" s="1318"/>
      <c r="EC53" s="1318"/>
      <c r="ED53" s="1318"/>
      <c r="EE53" s="1318"/>
      <c r="EF53" s="1318"/>
      <c r="EG53" s="1318"/>
      <c r="EH53" s="1318"/>
      <c r="EI53" s="1318"/>
      <c r="EJ53" s="1318"/>
      <c r="EK53" s="1318"/>
      <c r="EL53" s="1318"/>
      <c r="EM53" s="1318"/>
      <c r="EN53" s="1318"/>
      <c r="EO53" s="1318"/>
      <c r="EP53" s="1318"/>
      <c r="EQ53" s="1318"/>
      <c r="ER53" s="1318"/>
      <c r="ES53" s="1318"/>
      <c r="ET53" s="1318"/>
      <c r="EU53" s="1318"/>
      <c r="EV53" s="1318"/>
      <c r="EW53" s="1318"/>
      <c r="EX53" s="1318"/>
      <c r="EY53" s="1318"/>
      <c r="EZ53" s="1318"/>
      <c r="FA53" s="1318"/>
      <c r="FB53" s="1318"/>
      <c r="FC53" s="1318"/>
      <c r="FD53" s="1318"/>
      <c r="FE53" s="1318"/>
      <c r="FF53" s="1318"/>
      <c r="FG53" s="1318"/>
      <c r="FH53" s="1318"/>
      <c r="FI53" s="1318"/>
      <c r="FJ53" s="1318"/>
      <c r="FK53" s="1318"/>
      <c r="FL53" s="1318"/>
      <c r="FM53" s="1318"/>
      <c r="FN53" s="1318"/>
      <c r="FO53" s="1318"/>
      <c r="FP53" s="1318"/>
      <c r="FQ53" s="1318"/>
      <c r="FR53" s="1318"/>
      <c r="FS53" s="1318"/>
      <c r="FT53" s="1318"/>
      <c r="FU53" s="1318"/>
      <c r="FV53" s="1318"/>
      <c r="FW53" s="1318"/>
      <c r="FX53" s="1318"/>
      <c r="FY53" s="1318"/>
      <c r="FZ53" s="1318"/>
      <c r="GA53" s="1318"/>
      <c r="GB53" s="1318"/>
      <c r="GC53" s="1318"/>
      <c r="GD53" s="1318"/>
      <c r="GE53" s="1318"/>
      <c r="GF53" s="1318"/>
      <c r="GG53" s="1318"/>
      <c r="GH53" s="1318"/>
      <c r="GI53" s="1318"/>
      <c r="GJ53" s="1318"/>
      <c r="GK53" s="1318"/>
      <c r="GL53" s="1318"/>
      <c r="GM53" s="1318"/>
      <c r="GN53" s="1318"/>
      <c r="GO53" s="1318"/>
      <c r="GP53" s="1318"/>
      <c r="GQ53" s="1318"/>
      <c r="GR53" s="1318"/>
      <c r="GS53" s="1318"/>
      <c r="GT53" s="1318"/>
      <c r="GU53" s="1318"/>
      <c r="GV53" s="1318"/>
      <c r="GW53" s="1318"/>
      <c r="GX53" s="1318"/>
      <c r="GY53" s="1318"/>
      <c r="GZ53" s="1318"/>
      <c r="HA53" s="1318"/>
      <c r="HB53" s="1318"/>
      <c r="HC53" s="1318"/>
      <c r="HD53" s="1318"/>
      <c r="HE53" s="1318"/>
      <c r="HF53" s="1318"/>
      <c r="HG53" s="1318"/>
      <c r="HH53" s="1318"/>
      <c r="HI53" s="1318"/>
      <c r="HJ53" s="1318"/>
      <c r="HK53" s="1318"/>
      <c r="HL53" s="1318"/>
      <c r="HM53" s="1318"/>
      <c r="HN53" s="1318"/>
      <c r="HO53" s="1318"/>
      <c r="HP53" s="1318"/>
      <c r="HQ53" s="1318"/>
      <c r="HR53" s="1318"/>
      <c r="HS53" s="1318"/>
      <c r="HT53" s="1318"/>
      <c r="HU53" s="1318"/>
      <c r="HV53" s="1318"/>
      <c r="HW53" s="1318"/>
      <c r="HX53" s="1318"/>
      <c r="HY53" s="1318"/>
      <c r="HZ53" s="1318"/>
      <c r="IA53" s="1318"/>
      <c r="IB53" s="1318"/>
      <c r="IC53" s="1318"/>
      <c r="ID53" s="1318"/>
      <c r="IE53" s="1318"/>
      <c r="IF53" s="1318"/>
      <c r="IG53" s="1318"/>
      <c r="IH53" s="1318"/>
      <c r="II53" s="1318"/>
      <c r="IJ53" s="1318"/>
      <c r="IK53" s="1318"/>
      <c r="IL53" s="1318"/>
      <c r="IM53" s="1318"/>
      <c r="IN53" s="1318"/>
      <c r="IO53" s="1318"/>
      <c r="IP53" s="1318"/>
      <c r="IQ53" s="1318"/>
      <c r="IR53" s="1318"/>
      <c r="IS53" s="1318"/>
      <c r="IT53" s="1318"/>
      <c r="IU53" s="1318"/>
      <c r="IV53" s="1318"/>
    </row>
    <row r="54" spans="1:256" s="63" customFormat="1" ht="15" customHeight="1">
      <c r="A54" s="1322"/>
      <c r="B54" s="1322"/>
      <c r="C54" s="1322"/>
      <c r="D54" s="1322"/>
      <c r="E54" s="1322"/>
      <c r="F54" s="1322"/>
      <c r="G54" s="1322"/>
      <c r="H54" s="1322"/>
      <c r="I54" s="1322"/>
      <c r="J54" s="1322"/>
      <c r="K54" s="1322"/>
      <c r="L54" s="1322"/>
      <c r="M54" s="1322"/>
      <c r="N54" s="1322"/>
      <c r="O54" s="1322"/>
      <c r="P54" s="1322"/>
      <c r="Q54" s="1322"/>
      <c r="R54" s="1322"/>
      <c r="S54" s="1322"/>
      <c r="T54" s="1322"/>
      <c r="U54" s="1322"/>
      <c r="V54" s="1322"/>
      <c r="W54" s="1322"/>
      <c r="X54" s="1322"/>
      <c r="Y54" s="1322"/>
      <c r="Z54" s="1322"/>
      <c r="AA54" s="1322"/>
      <c r="AB54" s="1322"/>
      <c r="AC54" s="1322"/>
      <c r="AD54" s="1322"/>
      <c r="AE54" s="1322"/>
      <c r="AF54" s="1322"/>
      <c r="AG54" s="1322"/>
      <c r="AH54" s="1318"/>
      <c r="AI54" s="1318"/>
      <c r="AJ54" s="1318"/>
      <c r="AK54" s="1318"/>
      <c r="AL54" s="1318"/>
      <c r="AM54" s="1318"/>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8"/>
      <c r="BM54" s="1318"/>
      <c r="BN54" s="1318"/>
      <c r="BO54" s="1318"/>
      <c r="BP54" s="1318"/>
      <c r="BQ54" s="1318"/>
      <c r="BR54" s="1318"/>
      <c r="BS54" s="1318"/>
      <c r="BT54" s="1318"/>
      <c r="BU54" s="1318"/>
      <c r="BV54" s="1318"/>
      <c r="BW54" s="1318"/>
      <c r="BX54" s="1318"/>
      <c r="BY54" s="1318"/>
      <c r="BZ54" s="1318"/>
      <c r="CA54" s="1318"/>
      <c r="CB54" s="1318"/>
      <c r="CC54" s="1318"/>
      <c r="CD54" s="1318"/>
      <c r="CE54" s="1318"/>
      <c r="CF54" s="1318"/>
      <c r="CG54" s="1318"/>
      <c r="CH54" s="1318"/>
      <c r="CI54" s="1318"/>
      <c r="CJ54" s="1318"/>
      <c r="CK54" s="1318"/>
      <c r="CL54" s="1318"/>
      <c r="CM54" s="1318"/>
      <c r="CN54" s="1318"/>
      <c r="CO54" s="1318"/>
      <c r="CP54" s="1318"/>
      <c r="CQ54" s="1318"/>
      <c r="CR54" s="1318"/>
      <c r="CS54" s="1318"/>
      <c r="CT54" s="1318"/>
      <c r="CU54" s="1318"/>
      <c r="CV54" s="1318"/>
      <c r="CW54" s="1318"/>
      <c r="CX54" s="1318"/>
      <c r="CY54" s="1318"/>
      <c r="CZ54" s="1318"/>
      <c r="DA54" s="1318"/>
      <c r="DB54" s="1318"/>
      <c r="DC54" s="1318"/>
      <c r="DD54" s="1318"/>
      <c r="DE54" s="1318"/>
      <c r="DF54" s="1318"/>
      <c r="DG54" s="1318"/>
      <c r="DH54" s="1318"/>
      <c r="DI54" s="1318"/>
      <c r="DJ54" s="1318"/>
      <c r="DK54" s="1318"/>
      <c r="DL54" s="1318"/>
      <c r="DM54" s="1318"/>
      <c r="DN54" s="1318"/>
      <c r="DO54" s="1318"/>
      <c r="DP54" s="1318"/>
      <c r="DQ54" s="1318"/>
      <c r="DR54" s="1318"/>
      <c r="DS54" s="1318"/>
      <c r="DT54" s="1318"/>
      <c r="DU54" s="1318"/>
      <c r="DV54" s="1318"/>
      <c r="DW54" s="1318"/>
      <c r="DX54" s="1318"/>
      <c r="DY54" s="1318"/>
      <c r="DZ54" s="1318"/>
      <c r="EA54" s="1318"/>
      <c r="EB54" s="1318"/>
      <c r="EC54" s="1318"/>
      <c r="ED54" s="1318"/>
      <c r="EE54" s="1318"/>
      <c r="EF54" s="1318"/>
      <c r="EG54" s="1318"/>
      <c r="EH54" s="1318"/>
      <c r="EI54" s="1318"/>
      <c r="EJ54" s="1318"/>
      <c r="EK54" s="1318"/>
      <c r="EL54" s="1318"/>
      <c r="EM54" s="1318"/>
      <c r="EN54" s="1318"/>
      <c r="EO54" s="1318"/>
      <c r="EP54" s="1318"/>
      <c r="EQ54" s="1318"/>
      <c r="ER54" s="1318"/>
      <c r="ES54" s="1318"/>
      <c r="ET54" s="1318"/>
      <c r="EU54" s="1318"/>
      <c r="EV54" s="1318"/>
      <c r="EW54" s="1318"/>
      <c r="EX54" s="1318"/>
      <c r="EY54" s="1318"/>
      <c r="EZ54" s="1318"/>
      <c r="FA54" s="1318"/>
      <c r="FB54" s="1318"/>
      <c r="FC54" s="1318"/>
      <c r="FD54" s="1318"/>
      <c r="FE54" s="1318"/>
      <c r="FF54" s="1318"/>
      <c r="FG54" s="1318"/>
      <c r="FH54" s="1318"/>
      <c r="FI54" s="1318"/>
      <c r="FJ54" s="1318"/>
      <c r="FK54" s="1318"/>
      <c r="FL54" s="1318"/>
      <c r="FM54" s="1318"/>
      <c r="FN54" s="1318"/>
      <c r="FO54" s="1318"/>
      <c r="FP54" s="1318"/>
      <c r="FQ54" s="1318"/>
      <c r="FR54" s="1318"/>
      <c r="FS54" s="1318"/>
      <c r="FT54" s="1318"/>
      <c r="FU54" s="1318"/>
      <c r="FV54" s="1318"/>
      <c r="FW54" s="1318"/>
      <c r="FX54" s="1318"/>
      <c r="FY54" s="1318"/>
      <c r="FZ54" s="1318"/>
      <c r="GA54" s="1318"/>
      <c r="GB54" s="1318"/>
      <c r="GC54" s="1318"/>
      <c r="GD54" s="1318"/>
      <c r="GE54" s="1318"/>
      <c r="GF54" s="1318"/>
      <c r="GG54" s="1318"/>
      <c r="GH54" s="1318"/>
      <c r="GI54" s="1318"/>
      <c r="GJ54" s="1318"/>
      <c r="GK54" s="1318"/>
      <c r="GL54" s="1318"/>
      <c r="GM54" s="1318"/>
      <c r="GN54" s="1318"/>
      <c r="GO54" s="1318"/>
      <c r="GP54" s="1318"/>
      <c r="GQ54" s="1318"/>
      <c r="GR54" s="1318"/>
      <c r="GS54" s="1318"/>
      <c r="GT54" s="1318"/>
      <c r="GU54" s="1318"/>
      <c r="GV54" s="1318"/>
      <c r="GW54" s="1318"/>
      <c r="GX54" s="1318"/>
      <c r="GY54" s="1318"/>
      <c r="GZ54" s="1318"/>
      <c r="HA54" s="1318"/>
      <c r="HB54" s="1318"/>
      <c r="HC54" s="1318"/>
      <c r="HD54" s="1318"/>
      <c r="HE54" s="1318"/>
      <c r="HF54" s="1318"/>
      <c r="HG54" s="1318"/>
      <c r="HH54" s="1318"/>
      <c r="HI54" s="1318"/>
      <c r="HJ54" s="1318"/>
      <c r="HK54" s="1318"/>
      <c r="HL54" s="1318"/>
      <c r="HM54" s="1318"/>
      <c r="HN54" s="1318"/>
      <c r="HO54" s="1318"/>
      <c r="HP54" s="1318"/>
      <c r="HQ54" s="1318"/>
      <c r="HR54" s="1318"/>
      <c r="HS54" s="1318"/>
      <c r="HT54" s="1318"/>
      <c r="HU54" s="1318"/>
      <c r="HV54" s="1318"/>
      <c r="HW54" s="1318"/>
      <c r="HX54" s="1318"/>
      <c r="HY54" s="1318"/>
      <c r="HZ54" s="1318"/>
      <c r="IA54" s="1318"/>
      <c r="IB54" s="1318"/>
      <c r="IC54" s="1318"/>
      <c r="ID54" s="1318"/>
      <c r="IE54" s="1318"/>
      <c r="IF54" s="1318"/>
      <c r="IG54" s="1318"/>
      <c r="IH54" s="1318"/>
      <c r="II54" s="1318"/>
      <c r="IJ54" s="1318"/>
      <c r="IK54" s="1318"/>
      <c r="IL54" s="1318"/>
      <c r="IM54" s="1318"/>
      <c r="IN54" s="1318"/>
      <c r="IO54" s="1318"/>
      <c r="IP54" s="1318"/>
      <c r="IQ54" s="1318"/>
      <c r="IR54" s="1318"/>
      <c r="IS54" s="1318"/>
      <c r="IT54" s="1318"/>
      <c r="IU54" s="1318"/>
      <c r="IV54" s="1318"/>
    </row>
    <row r="55" spans="1:256" s="63" customFormat="1" ht="15" customHeight="1">
      <c r="A55" s="1322"/>
      <c r="B55" s="1322"/>
      <c r="C55" s="1322"/>
      <c r="D55" s="1322"/>
      <c r="E55" s="1322"/>
      <c r="F55" s="1322"/>
      <c r="G55" s="1322"/>
      <c r="H55" s="1322"/>
      <c r="I55" s="1322"/>
      <c r="J55" s="1322"/>
      <c r="K55" s="1322"/>
      <c r="L55" s="1322"/>
      <c r="M55" s="1322"/>
      <c r="N55" s="1322"/>
      <c r="O55" s="1322"/>
      <c r="P55" s="1322"/>
      <c r="Q55" s="1322"/>
      <c r="R55" s="1322"/>
      <c r="S55" s="1322"/>
      <c r="T55" s="1322"/>
      <c r="U55" s="1322"/>
      <c r="V55" s="1322"/>
      <c r="W55" s="1322"/>
      <c r="X55" s="1322"/>
      <c r="Y55" s="1322"/>
      <c r="Z55" s="1322"/>
      <c r="AA55" s="1322"/>
      <c r="AB55" s="1322"/>
      <c r="AC55" s="1322"/>
      <c r="AD55" s="1322"/>
      <c r="AE55" s="1322"/>
      <c r="AF55" s="1322"/>
      <c r="AG55" s="1322"/>
      <c r="AH55" s="1318"/>
      <c r="AI55" s="1318"/>
      <c r="AJ55" s="1318"/>
      <c r="AK55" s="1318"/>
      <c r="AL55" s="1318"/>
      <c r="AM55" s="1318"/>
      <c r="AN55" s="1318"/>
      <c r="AO55" s="1318"/>
      <c r="AP55" s="1318"/>
      <c r="AQ55" s="1318"/>
      <c r="AR55" s="1318"/>
      <c r="AS55" s="1318"/>
      <c r="AT55" s="1318"/>
      <c r="AU55" s="1318"/>
      <c r="AV55" s="1318"/>
      <c r="AW55" s="1318"/>
      <c r="AX55" s="1318"/>
      <c r="AY55" s="1318"/>
      <c r="AZ55" s="1318"/>
      <c r="BA55" s="1318"/>
      <c r="BB55" s="1318"/>
      <c r="BC55" s="1318"/>
      <c r="BD55" s="1318"/>
      <c r="BE55" s="1318"/>
      <c r="BF55" s="1318"/>
      <c r="BG55" s="1318"/>
      <c r="BH55" s="1318"/>
      <c r="BI55" s="1318"/>
      <c r="BJ55" s="1318"/>
      <c r="BK55" s="1318"/>
      <c r="BL55" s="1318"/>
      <c r="BM55" s="1318"/>
      <c r="BN55" s="1318"/>
      <c r="BO55" s="1318"/>
      <c r="BP55" s="1318"/>
      <c r="BQ55" s="1318"/>
      <c r="BR55" s="1318"/>
      <c r="BS55" s="1318"/>
      <c r="BT55" s="1318"/>
      <c r="BU55" s="1318"/>
      <c r="BV55" s="1318"/>
      <c r="BW55" s="1318"/>
      <c r="BX55" s="1318"/>
      <c r="BY55" s="1318"/>
      <c r="BZ55" s="1318"/>
      <c r="CA55" s="1318"/>
      <c r="CB55" s="1318"/>
      <c r="CC55" s="1318"/>
      <c r="CD55" s="1318"/>
      <c r="CE55" s="1318"/>
      <c r="CF55" s="1318"/>
      <c r="CG55" s="1318"/>
      <c r="CH55" s="1318"/>
      <c r="CI55" s="1318"/>
      <c r="CJ55" s="1318"/>
      <c r="CK55" s="1318"/>
      <c r="CL55" s="1318"/>
      <c r="CM55" s="1318"/>
      <c r="CN55" s="1318"/>
      <c r="CO55" s="1318"/>
      <c r="CP55" s="1318"/>
      <c r="CQ55" s="1318"/>
      <c r="CR55" s="1318"/>
      <c r="CS55" s="1318"/>
      <c r="CT55" s="1318"/>
      <c r="CU55" s="1318"/>
      <c r="CV55" s="1318"/>
      <c r="CW55" s="1318"/>
      <c r="CX55" s="1318"/>
      <c r="CY55" s="1318"/>
      <c r="CZ55" s="1318"/>
      <c r="DA55" s="1318"/>
      <c r="DB55" s="1318"/>
      <c r="DC55" s="1318"/>
      <c r="DD55" s="1318"/>
      <c r="DE55" s="1318"/>
      <c r="DF55" s="1318"/>
      <c r="DG55" s="1318"/>
      <c r="DH55" s="1318"/>
      <c r="DI55" s="1318"/>
      <c r="DJ55" s="1318"/>
      <c r="DK55" s="1318"/>
      <c r="DL55" s="1318"/>
      <c r="DM55" s="1318"/>
      <c r="DN55" s="1318"/>
      <c r="DO55" s="1318"/>
      <c r="DP55" s="1318"/>
      <c r="DQ55" s="1318"/>
      <c r="DR55" s="1318"/>
      <c r="DS55" s="1318"/>
      <c r="DT55" s="1318"/>
      <c r="DU55" s="1318"/>
      <c r="DV55" s="1318"/>
      <c r="DW55" s="1318"/>
      <c r="DX55" s="1318"/>
      <c r="DY55" s="1318"/>
      <c r="DZ55" s="1318"/>
      <c r="EA55" s="1318"/>
      <c r="EB55" s="1318"/>
      <c r="EC55" s="1318"/>
      <c r="ED55" s="1318"/>
      <c r="EE55" s="1318"/>
      <c r="EF55" s="1318"/>
      <c r="EG55" s="1318"/>
      <c r="EH55" s="1318"/>
      <c r="EI55" s="1318"/>
      <c r="EJ55" s="1318"/>
      <c r="EK55" s="1318"/>
      <c r="EL55" s="1318"/>
      <c r="EM55" s="1318"/>
      <c r="EN55" s="1318"/>
      <c r="EO55" s="1318"/>
      <c r="EP55" s="1318"/>
      <c r="EQ55" s="1318"/>
      <c r="ER55" s="1318"/>
      <c r="ES55" s="1318"/>
      <c r="ET55" s="1318"/>
      <c r="EU55" s="1318"/>
      <c r="EV55" s="1318"/>
      <c r="EW55" s="1318"/>
      <c r="EX55" s="1318"/>
      <c r="EY55" s="1318"/>
      <c r="EZ55" s="1318"/>
      <c r="FA55" s="1318"/>
      <c r="FB55" s="1318"/>
      <c r="FC55" s="1318"/>
      <c r="FD55" s="1318"/>
      <c r="FE55" s="1318"/>
      <c r="FF55" s="1318"/>
      <c r="FG55" s="1318"/>
      <c r="FH55" s="1318"/>
      <c r="FI55" s="1318"/>
      <c r="FJ55" s="1318"/>
      <c r="FK55" s="1318"/>
      <c r="FL55" s="1318"/>
      <c r="FM55" s="1318"/>
      <c r="FN55" s="1318"/>
      <c r="FO55" s="1318"/>
      <c r="FP55" s="1318"/>
      <c r="FQ55" s="1318"/>
      <c r="FR55" s="1318"/>
      <c r="FS55" s="1318"/>
      <c r="FT55" s="1318"/>
      <c r="FU55" s="1318"/>
      <c r="FV55" s="1318"/>
      <c r="FW55" s="1318"/>
      <c r="FX55" s="1318"/>
      <c r="FY55" s="1318"/>
      <c r="FZ55" s="1318"/>
      <c r="GA55" s="1318"/>
      <c r="GB55" s="1318"/>
      <c r="GC55" s="1318"/>
      <c r="GD55" s="1318"/>
      <c r="GE55" s="1318"/>
      <c r="GF55" s="1318"/>
      <c r="GG55" s="1318"/>
      <c r="GH55" s="1318"/>
      <c r="GI55" s="1318"/>
      <c r="GJ55" s="1318"/>
      <c r="GK55" s="1318"/>
      <c r="GL55" s="1318"/>
      <c r="GM55" s="1318"/>
      <c r="GN55" s="1318"/>
      <c r="GO55" s="1318"/>
      <c r="GP55" s="1318"/>
      <c r="GQ55" s="1318"/>
      <c r="GR55" s="1318"/>
      <c r="GS55" s="1318"/>
      <c r="GT55" s="1318"/>
      <c r="GU55" s="1318"/>
      <c r="GV55" s="1318"/>
      <c r="GW55" s="1318"/>
      <c r="GX55" s="1318"/>
      <c r="GY55" s="1318"/>
      <c r="GZ55" s="1318"/>
      <c r="HA55" s="1318"/>
      <c r="HB55" s="1318"/>
      <c r="HC55" s="1318"/>
      <c r="HD55" s="1318"/>
      <c r="HE55" s="1318"/>
      <c r="HF55" s="1318"/>
      <c r="HG55" s="1318"/>
      <c r="HH55" s="1318"/>
      <c r="HI55" s="1318"/>
      <c r="HJ55" s="1318"/>
      <c r="HK55" s="1318"/>
      <c r="HL55" s="1318"/>
      <c r="HM55" s="1318"/>
      <c r="HN55" s="1318"/>
      <c r="HO55" s="1318"/>
      <c r="HP55" s="1318"/>
      <c r="HQ55" s="1318"/>
      <c r="HR55" s="1318"/>
      <c r="HS55" s="1318"/>
      <c r="HT55" s="1318"/>
      <c r="HU55" s="1318"/>
      <c r="HV55" s="1318"/>
      <c r="HW55" s="1318"/>
      <c r="HX55" s="1318"/>
      <c r="HY55" s="1318"/>
      <c r="HZ55" s="1318"/>
      <c r="IA55" s="1318"/>
      <c r="IB55" s="1318"/>
      <c r="IC55" s="1318"/>
      <c r="ID55" s="1318"/>
      <c r="IE55" s="1318"/>
      <c r="IF55" s="1318"/>
      <c r="IG55" s="1318"/>
      <c r="IH55" s="1318"/>
      <c r="II55" s="1318"/>
      <c r="IJ55" s="1318"/>
      <c r="IK55" s="1318"/>
      <c r="IL55" s="1318"/>
      <c r="IM55" s="1318"/>
      <c r="IN55" s="1318"/>
      <c r="IO55" s="1318"/>
      <c r="IP55" s="1318"/>
      <c r="IQ55" s="1318"/>
      <c r="IR55" s="1318"/>
      <c r="IS55" s="1318"/>
      <c r="IT55" s="1318"/>
      <c r="IU55" s="1318"/>
      <c r="IV55" s="1318"/>
    </row>
    <row r="56" spans="1:256" s="63" customFormat="1" ht="15" customHeight="1">
      <c r="A56" s="1322"/>
      <c r="B56" s="1322"/>
      <c r="C56" s="1322"/>
      <c r="D56" s="1322"/>
      <c r="E56" s="1322"/>
      <c r="F56" s="1322"/>
      <c r="G56" s="1322"/>
      <c r="H56" s="1322"/>
      <c r="I56" s="1322"/>
      <c r="J56" s="1322"/>
      <c r="K56" s="1322"/>
      <c r="L56" s="1322"/>
      <c r="M56" s="1322"/>
      <c r="N56" s="1322"/>
      <c r="O56" s="1322"/>
      <c r="P56" s="1322"/>
      <c r="Q56" s="1322"/>
      <c r="R56" s="1322"/>
      <c r="S56" s="1322"/>
      <c r="T56" s="1322"/>
      <c r="U56" s="1322"/>
      <c r="V56" s="1322"/>
      <c r="W56" s="1322"/>
      <c r="X56" s="1322"/>
      <c r="Y56" s="1322"/>
      <c r="Z56" s="1322"/>
      <c r="AA56" s="1322"/>
      <c r="AB56" s="1322"/>
      <c r="AC56" s="1322"/>
      <c r="AD56" s="1322"/>
      <c r="AE56" s="1322"/>
      <c r="AF56" s="1322"/>
      <c r="AG56" s="1322"/>
      <c r="AH56" s="1318"/>
      <c r="AI56" s="1318"/>
      <c r="AJ56" s="1318"/>
      <c r="AK56" s="1318"/>
      <c r="AL56" s="1318"/>
      <c r="AM56" s="1318"/>
      <c r="AN56" s="1318"/>
      <c r="AO56" s="1318"/>
      <c r="AP56" s="1318"/>
      <c r="AQ56" s="1318"/>
      <c r="AR56" s="1318"/>
      <c r="AS56" s="1318"/>
      <c r="AT56" s="1318"/>
      <c r="AU56" s="1318"/>
      <c r="AV56" s="1318"/>
      <c r="AW56" s="1318"/>
      <c r="AX56" s="1318"/>
      <c r="AY56" s="1318"/>
      <c r="AZ56" s="1318"/>
      <c r="BA56" s="1318"/>
      <c r="BB56" s="1318"/>
      <c r="BC56" s="1318"/>
      <c r="BD56" s="1318"/>
      <c r="BE56" s="1318"/>
      <c r="BF56" s="1318"/>
      <c r="BG56" s="1318"/>
      <c r="BH56" s="1318"/>
      <c r="BI56" s="1318"/>
      <c r="BJ56" s="1318"/>
      <c r="BK56" s="1318"/>
      <c r="BL56" s="1318"/>
      <c r="BM56" s="1318"/>
      <c r="BN56" s="1318"/>
      <c r="BO56" s="1318"/>
      <c r="BP56" s="1318"/>
      <c r="BQ56" s="1318"/>
      <c r="BR56" s="1318"/>
      <c r="BS56" s="1318"/>
      <c r="BT56" s="1318"/>
      <c r="BU56" s="1318"/>
      <c r="BV56" s="1318"/>
      <c r="BW56" s="1318"/>
      <c r="BX56" s="1318"/>
      <c r="BY56" s="1318"/>
      <c r="BZ56" s="1318"/>
      <c r="CA56" s="1318"/>
      <c r="CB56" s="1318"/>
      <c r="CC56" s="1318"/>
      <c r="CD56" s="1318"/>
      <c r="CE56" s="1318"/>
      <c r="CF56" s="1318"/>
      <c r="CG56" s="1318"/>
      <c r="CH56" s="1318"/>
      <c r="CI56" s="1318"/>
      <c r="CJ56" s="1318"/>
      <c r="CK56" s="1318"/>
      <c r="CL56" s="1318"/>
      <c r="CM56" s="1318"/>
      <c r="CN56" s="1318"/>
      <c r="CO56" s="1318"/>
      <c r="CP56" s="1318"/>
      <c r="CQ56" s="1318"/>
      <c r="CR56" s="1318"/>
      <c r="CS56" s="1318"/>
      <c r="CT56" s="1318"/>
      <c r="CU56" s="1318"/>
      <c r="CV56" s="1318"/>
      <c r="CW56" s="1318"/>
      <c r="CX56" s="1318"/>
      <c r="CY56" s="1318"/>
      <c r="CZ56" s="1318"/>
      <c r="DA56" s="1318"/>
      <c r="DB56" s="1318"/>
      <c r="DC56" s="1318"/>
      <c r="DD56" s="1318"/>
      <c r="DE56" s="1318"/>
      <c r="DF56" s="1318"/>
      <c r="DG56" s="1318"/>
      <c r="DH56" s="1318"/>
      <c r="DI56" s="1318"/>
      <c r="DJ56" s="1318"/>
      <c r="DK56" s="1318"/>
      <c r="DL56" s="1318"/>
      <c r="DM56" s="1318"/>
      <c r="DN56" s="1318"/>
      <c r="DO56" s="1318"/>
      <c r="DP56" s="1318"/>
      <c r="DQ56" s="1318"/>
      <c r="DR56" s="1318"/>
      <c r="DS56" s="1318"/>
      <c r="DT56" s="1318"/>
      <c r="DU56" s="1318"/>
      <c r="DV56" s="1318"/>
      <c r="DW56" s="1318"/>
      <c r="DX56" s="1318"/>
      <c r="DY56" s="1318"/>
      <c r="DZ56" s="1318"/>
      <c r="EA56" s="1318"/>
      <c r="EB56" s="1318"/>
      <c r="EC56" s="1318"/>
      <c r="ED56" s="1318"/>
      <c r="EE56" s="1318"/>
      <c r="EF56" s="1318"/>
      <c r="EG56" s="1318"/>
      <c r="EH56" s="1318"/>
      <c r="EI56" s="1318"/>
      <c r="EJ56" s="1318"/>
      <c r="EK56" s="1318"/>
      <c r="EL56" s="1318"/>
      <c r="EM56" s="1318"/>
      <c r="EN56" s="1318"/>
      <c r="EO56" s="1318"/>
      <c r="EP56" s="1318"/>
      <c r="EQ56" s="1318"/>
      <c r="ER56" s="1318"/>
      <c r="ES56" s="1318"/>
      <c r="ET56" s="1318"/>
      <c r="EU56" s="1318"/>
      <c r="EV56" s="1318"/>
      <c r="EW56" s="1318"/>
      <c r="EX56" s="1318"/>
      <c r="EY56" s="1318"/>
      <c r="EZ56" s="1318"/>
      <c r="FA56" s="1318"/>
      <c r="FB56" s="1318"/>
      <c r="FC56" s="1318"/>
      <c r="FD56" s="1318"/>
      <c r="FE56" s="1318"/>
      <c r="FF56" s="1318"/>
      <c r="FG56" s="1318"/>
      <c r="FH56" s="1318"/>
      <c r="FI56" s="1318"/>
      <c r="FJ56" s="1318"/>
      <c r="FK56" s="1318"/>
      <c r="FL56" s="1318"/>
      <c r="FM56" s="1318"/>
      <c r="FN56" s="1318"/>
      <c r="FO56" s="1318"/>
      <c r="FP56" s="1318"/>
      <c r="FQ56" s="1318"/>
      <c r="FR56" s="1318"/>
      <c r="FS56" s="1318"/>
      <c r="FT56" s="1318"/>
      <c r="FU56" s="1318"/>
      <c r="FV56" s="1318"/>
      <c r="FW56" s="1318"/>
      <c r="FX56" s="1318"/>
      <c r="FY56" s="1318"/>
      <c r="FZ56" s="1318"/>
      <c r="GA56" s="1318"/>
      <c r="GB56" s="1318"/>
      <c r="GC56" s="1318"/>
      <c r="GD56" s="1318"/>
      <c r="GE56" s="1318"/>
      <c r="GF56" s="1318"/>
      <c r="GG56" s="1318"/>
      <c r="GH56" s="1318"/>
      <c r="GI56" s="1318"/>
      <c r="GJ56" s="1318"/>
      <c r="GK56" s="1318"/>
      <c r="GL56" s="1318"/>
      <c r="GM56" s="1318"/>
      <c r="GN56" s="1318"/>
      <c r="GO56" s="1318"/>
      <c r="GP56" s="1318"/>
      <c r="GQ56" s="1318"/>
      <c r="GR56" s="1318"/>
      <c r="GS56" s="1318"/>
      <c r="GT56" s="1318"/>
      <c r="GU56" s="1318"/>
      <c r="GV56" s="1318"/>
      <c r="GW56" s="1318"/>
      <c r="GX56" s="1318"/>
      <c r="GY56" s="1318"/>
      <c r="GZ56" s="1318"/>
      <c r="HA56" s="1318"/>
      <c r="HB56" s="1318"/>
      <c r="HC56" s="1318"/>
      <c r="HD56" s="1318"/>
      <c r="HE56" s="1318"/>
      <c r="HF56" s="1318"/>
      <c r="HG56" s="1318"/>
      <c r="HH56" s="1318"/>
      <c r="HI56" s="1318"/>
      <c r="HJ56" s="1318"/>
      <c r="HK56" s="1318"/>
      <c r="HL56" s="1318"/>
      <c r="HM56" s="1318"/>
      <c r="HN56" s="1318"/>
      <c r="HO56" s="1318"/>
      <c r="HP56" s="1318"/>
      <c r="HQ56" s="1318"/>
      <c r="HR56" s="1318"/>
      <c r="HS56" s="1318"/>
      <c r="HT56" s="1318"/>
      <c r="HU56" s="1318"/>
      <c r="HV56" s="1318"/>
      <c r="HW56" s="1318"/>
      <c r="HX56" s="1318"/>
      <c r="HY56" s="1318"/>
      <c r="HZ56" s="1318"/>
      <c r="IA56" s="1318"/>
      <c r="IB56" s="1318"/>
      <c r="IC56" s="1318"/>
      <c r="ID56" s="1318"/>
      <c r="IE56" s="1318"/>
      <c r="IF56" s="1318"/>
      <c r="IG56" s="1318"/>
      <c r="IH56" s="1318"/>
      <c r="II56" s="1318"/>
      <c r="IJ56" s="1318"/>
      <c r="IK56" s="1318"/>
      <c r="IL56" s="1318"/>
      <c r="IM56" s="1318"/>
      <c r="IN56" s="1318"/>
      <c r="IO56" s="1318"/>
      <c r="IP56" s="1318"/>
      <c r="IQ56" s="1318"/>
      <c r="IR56" s="1318"/>
      <c r="IS56" s="1318"/>
      <c r="IT56" s="1318"/>
      <c r="IU56" s="1318"/>
      <c r="IV56" s="1318"/>
    </row>
    <row r="57" spans="1:256" s="63" customFormat="1" ht="15" customHeight="1">
      <c r="A57" s="1322"/>
      <c r="B57" s="1322"/>
      <c r="C57" s="1322"/>
      <c r="D57" s="1322"/>
      <c r="E57" s="1322"/>
      <c r="F57" s="1322"/>
      <c r="G57" s="1322"/>
      <c r="H57" s="1322"/>
      <c r="I57" s="1322"/>
      <c r="J57" s="1322"/>
      <c r="K57" s="1322"/>
      <c r="L57" s="1322"/>
      <c r="M57" s="1322"/>
      <c r="N57" s="1322"/>
      <c r="O57" s="1322"/>
      <c r="P57" s="1322"/>
      <c r="Q57" s="1322"/>
      <c r="R57" s="1322"/>
      <c r="S57" s="1322"/>
      <c r="T57" s="1322"/>
      <c r="U57" s="1322"/>
      <c r="V57" s="1322"/>
      <c r="W57" s="1322"/>
      <c r="X57" s="1322"/>
      <c r="Y57" s="1322"/>
      <c r="Z57" s="1322"/>
      <c r="AA57" s="1322"/>
      <c r="AB57" s="1322"/>
      <c r="AC57" s="1322"/>
      <c r="AD57" s="1322"/>
      <c r="AE57" s="1322"/>
      <c r="AF57" s="1322"/>
      <c r="AG57" s="1322"/>
      <c r="AH57" s="1318"/>
      <c r="AI57" s="1318"/>
      <c r="AJ57" s="1318"/>
      <c r="AK57" s="1318"/>
      <c r="AL57" s="1318"/>
      <c r="AM57" s="1318"/>
      <c r="AN57" s="1318"/>
      <c r="AO57" s="1318"/>
      <c r="AP57" s="1318"/>
      <c r="AQ57" s="1318"/>
      <c r="AR57" s="1318"/>
      <c r="AS57" s="1318"/>
      <c r="AT57" s="1318"/>
      <c r="AU57" s="1318"/>
      <c r="AV57" s="1318"/>
      <c r="AW57" s="1318"/>
      <c r="AX57" s="1318"/>
      <c r="AY57" s="1318"/>
      <c r="AZ57" s="1318"/>
      <c r="BA57" s="1318"/>
      <c r="BB57" s="1318"/>
      <c r="BC57" s="1318"/>
      <c r="BD57" s="1318"/>
      <c r="BE57" s="1318"/>
      <c r="BF57" s="1318"/>
      <c r="BG57" s="1318"/>
      <c r="BH57" s="1318"/>
      <c r="BI57" s="1318"/>
      <c r="BJ57" s="1318"/>
      <c r="BK57" s="1318"/>
      <c r="BL57" s="1318"/>
      <c r="BM57" s="1318"/>
      <c r="BN57" s="1318"/>
      <c r="BO57" s="1318"/>
      <c r="BP57" s="1318"/>
      <c r="BQ57" s="1318"/>
      <c r="BR57" s="1318"/>
      <c r="BS57" s="1318"/>
      <c r="BT57" s="1318"/>
      <c r="BU57" s="1318"/>
      <c r="BV57" s="1318"/>
      <c r="BW57" s="1318"/>
      <c r="BX57" s="1318"/>
      <c r="BY57" s="1318"/>
      <c r="BZ57" s="1318"/>
      <c r="CA57" s="1318"/>
      <c r="CB57" s="1318"/>
      <c r="CC57" s="1318"/>
      <c r="CD57" s="1318"/>
      <c r="CE57" s="1318"/>
      <c r="CF57" s="1318"/>
      <c r="CG57" s="1318"/>
      <c r="CH57" s="1318"/>
      <c r="CI57" s="1318"/>
      <c r="CJ57" s="1318"/>
      <c r="CK57" s="1318"/>
      <c r="CL57" s="1318"/>
      <c r="CM57" s="1318"/>
      <c r="CN57" s="1318"/>
      <c r="CO57" s="1318"/>
      <c r="CP57" s="1318"/>
      <c r="CQ57" s="1318"/>
      <c r="CR57" s="1318"/>
      <c r="CS57" s="1318"/>
      <c r="CT57" s="1318"/>
      <c r="CU57" s="1318"/>
      <c r="CV57" s="1318"/>
      <c r="CW57" s="1318"/>
      <c r="CX57" s="1318"/>
      <c r="CY57" s="1318"/>
      <c r="CZ57" s="1318"/>
      <c r="DA57" s="1318"/>
      <c r="DB57" s="1318"/>
      <c r="DC57" s="1318"/>
      <c r="DD57" s="1318"/>
      <c r="DE57" s="1318"/>
      <c r="DF57" s="1318"/>
      <c r="DG57" s="1318"/>
      <c r="DH57" s="1318"/>
      <c r="DI57" s="1318"/>
      <c r="DJ57" s="1318"/>
      <c r="DK57" s="1318"/>
      <c r="DL57" s="1318"/>
      <c r="DM57" s="1318"/>
      <c r="DN57" s="1318"/>
      <c r="DO57" s="1318"/>
      <c r="DP57" s="1318"/>
      <c r="DQ57" s="1318"/>
      <c r="DR57" s="1318"/>
      <c r="DS57" s="1318"/>
      <c r="DT57" s="1318"/>
      <c r="DU57" s="1318"/>
      <c r="DV57" s="1318"/>
      <c r="DW57" s="1318"/>
      <c r="DX57" s="1318"/>
      <c r="DY57" s="1318"/>
      <c r="DZ57" s="1318"/>
      <c r="EA57" s="1318"/>
      <c r="EB57" s="1318"/>
      <c r="EC57" s="1318"/>
      <c r="ED57" s="1318"/>
      <c r="EE57" s="1318"/>
      <c r="EF57" s="1318"/>
      <c r="EG57" s="1318"/>
      <c r="EH57" s="1318"/>
      <c r="EI57" s="1318"/>
      <c r="EJ57" s="1318"/>
      <c r="EK57" s="1318"/>
      <c r="EL57" s="1318"/>
      <c r="EM57" s="1318"/>
      <c r="EN57" s="1318"/>
      <c r="EO57" s="1318"/>
      <c r="EP57" s="1318"/>
      <c r="EQ57" s="1318"/>
      <c r="ER57" s="1318"/>
      <c r="ES57" s="1318"/>
      <c r="ET57" s="1318"/>
      <c r="EU57" s="1318"/>
      <c r="EV57" s="1318"/>
      <c r="EW57" s="1318"/>
      <c r="EX57" s="1318"/>
      <c r="EY57" s="1318"/>
      <c r="EZ57" s="1318"/>
      <c r="FA57" s="1318"/>
      <c r="FB57" s="1318"/>
      <c r="FC57" s="1318"/>
      <c r="FD57" s="1318"/>
      <c r="FE57" s="1318"/>
      <c r="FF57" s="1318"/>
      <c r="FG57" s="1318"/>
      <c r="FH57" s="1318"/>
      <c r="FI57" s="1318"/>
      <c r="FJ57" s="1318"/>
      <c r="FK57" s="1318"/>
      <c r="FL57" s="1318"/>
      <c r="FM57" s="1318"/>
      <c r="FN57" s="1318"/>
      <c r="FO57" s="1318"/>
      <c r="FP57" s="1318"/>
      <c r="FQ57" s="1318"/>
      <c r="FR57" s="1318"/>
      <c r="FS57" s="1318"/>
      <c r="FT57" s="1318"/>
      <c r="FU57" s="1318"/>
      <c r="FV57" s="1318"/>
      <c r="FW57" s="1318"/>
      <c r="FX57" s="1318"/>
      <c r="FY57" s="1318"/>
      <c r="FZ57" s="1318"/>
      <c r="GA57" s="1318"/>
      <c r="GB57" s="1318"/>
      <c r="GC57" s="1318"/>
      <c r="GD57" s="1318"/>
      <c r="GE57" s="1318"/>
      <c r="GF57" s="1318"/>
      <c r="GG57" s="1318"/>
      <c r="GH57" s="1318"/>
      <c r="GI57" s="1318"/>
      <c r="GJ57" s="1318"/>
      <c r="GK57" s="1318"/>
      <c r="GL57" s="1318"/>
      <c r="GM57" s="1318"/>
      <c r="GN57" s="1318"/>
      <c r="GO57" s="1318"/>
      <c r="GP57" s="1318"/>
      <c r="GQ57" s="1318"/>
      <c r="GR57" s="1318"/>
      <c r="GS57" s="1318"/>
      <c r="GT57" s="1318"/>
      <c r="GU57" s="1318"/>
      <c r="GV57" s="1318"/>
      <c r="GW57" s="1318"/>
      <c r="GX57" s="1318"/>
      <c r="GY57" s="1318"/>
      <c r="GZ57" s="1318"/>
      <c r="HA57" s="1318"/>
      <c r="HB57" s="1318"/>
      <c r="HC57" s="1318"/>
      <c r="HD57" s="1318"/>
      <c r="HE57" s="1318"/>
      <c r="HF57" s="1318"/>
      <c r="HG57" s="1318"/>
      <c r="HH57" s="1318"/>
      <c r="HI57" s="1318"/>
      <c r="HJ57" s="1318"/>
      <c r="HK57" s="1318"/>
      <c r="HL57" s="1318"/>
      <c r="HM57" s="1318"/>
      <c r="HN57" s="1318"/>
      <c r="HO57" s="1318"/>
      <c r="HP57" s="1318"/>
      <c r="HQ57" s="1318"/>
      <c r="HR57" s="1318"/>
      <c r="HS57" s="1318"/>
      <c r="HT57" s="1318"/>
      <c r="HU57" s="1318"/>
      <c r="HV57" s="1318"/>
      <c r="HW57" s="1318"/>
      <c r="HX57" s="1318"/>
      <c r="HY57" s="1318"/>
      <c r="HZ57" s="1318"/>
      <c r="IA57" s="1318"/>
      <c r="IB57" s="1318"/>
      <c r="IC57" s="1318"/>
      <c r="ID57" s="1318"/>
      <c r="IE57" s="1318"/>
      <c r="IF57" s="1318"/>
      <c r="IG57" s="1318"/>
      <c r="IH57" s="1318"/>
      <c r="II57" s="1318"/>
      <c r="IJ57" s="1318"/>
      <c r="IK57" s="1318"/>
      <c r="IL57" s="1318"/>
      <c r="IM57" s="1318"/>
      <c r="IN57" s="1318"/>
      <c r="IO57" s="1318"/>
      <c r="IP57" s="1318"/>
      <c r="IQ57" s="1318"/>
      <c r="IR57" s="1318"/>
      <c r="IS57" s="1318"/>
      <c r="IT57" s="1318"/>
      <c r="IU57" s="1318"/>
      <c r="IV57" s="1318"/>
    </row>
    <row r="58" spans="1:256" s="63" customFormat="1" ht="15" customHeight="1">
      <c r="A58" s="1322"/>
      <c r="B58" s="1322"/>
      <c r="C58" s="1322"/>
      <c r="D58" s="1322"/>
      <c r="E58" s="1322"/>
      <c r="F58" s="1322"/>
      <c r="G58" s="1322"/>
      <c r="H58" s="1322"/>
      <c r="I58" s="1322"/>
      <c r="J58" s="1322"/>
      <c r="K58" s="1322"/>
      <c r="L58" s="1322"/>
      <c r="M58" s="1322"/>
      <c r="N58" s="1322"/>
      <c r="O58" s="1322"/>
      <c r="P58" s="1322"/>
      <c r="Q58" s="1322"/>
      <c r="R58" s="1322"/>
      <c r="S58" s="1322"/>
      <c r="T58" s="1322"/>
      <c r="U58" s="1322"/>
      <c r="V58" s="1322"/>
      <c r="W58" s="1322"/>
      <c r="X58" s="1322"/>
      <c r="Y58" s="1322"/>
      <c r="Z58" s="1322"/>
      <c r="AA58" s="1322"/>
      <c r="AB58" s="1322"/>
      <c r="AC58" s="1322"/>
      <c r="AD58" s="1322"/>
      <c r="AE58" s="1322"/>
      <c r="AF58" s="1322"/>
      <c r="AG58" s="1322"/>
      <c r="AH58" s="1318"/>
      <c r="AI58" s="1318"/>
      <c r="AJ58" s="1318"/>
      <c r="AK58" s="1318"/>
      <c r="AL58" s="1318"/>
      <c r="AM58" s="1318"/>
      <c r="AN58" s="1318"/>
      <c r="AO58" s="1318"/>
      <c r="AP58" s="1318"/>
      <c r="AQ58" s="1318"/>
      <c r="AR58" s="1318"/>
      <c r="AS58" s="1318"/>
      <c r="AT58" s="1318"/>
      <c r="AU58" s="1318"/>
      <c r="AV58" s="1318"/>
      <c r="AW58" s="1318"/>
      <c r="AX58" s="1318"/>
      <c r="AY58" s="1318"/>
      <c r="AZ58" s="1318"/>
      <c r="BA58" s="1318"/>
      <c r="BB58" s="1318"/>
      <c r="BC58" s="1318"/>
      <c r="BD58" s="1318"/>
      <c r="BE58" s="1318"/>
      <c r="BF58" s="1318"/>
      <c r="BG58" s="1318"/>
      <c r="BH58" s="1318"/>
      <c r="BI58" s="1318"/>
      <c r="BJ58" s="1318"/>
      <c r="BK58" s="1318"/>
      <c r="BL58" s="1318"/>
      <c r="BM58" s="1318"/>
      <c r="BN58" s="1318"/>
      <c r="BO58" s="1318"/>
      <c r="BP58" s="1318"/>
      <c r="BQ58" s="1318"/>
      <c r="BR58" s="1318"/>
      <c r="BS58" s="1318"/>
      <c r="BT58" s="1318"/>
      <c r="BU58" s="1318"/>
      <c r="BV58" s="1318"/>
      <c r="BW58" s="1318"/>
      <c r="BX58" s="1318"/>
      <c r="BY58" s="1318"/>
      <c r="BZ58" s="1318"/>
      <c r="CA58" s="1318"/>
      <c r="CB58" s="1318"/>
      <c r="CC58" s="1318"/>
      <c r="CD58" s="1318"/>
      <c r="CE58" s="1318"/>
      <c r="CF58" s="1318"/>
      <c r="CG58" s="1318"/>
      <c r="CH58" s="1318"/>
      <c r="CI58" s="1318"/>
      <c r="CJ58" s="1318"/>
      <c r="CK58" s="1318"/>
      <c r="CL58" s="1318"/>
      <c r="CM58" s="1318"/>
      <c r="CN58" s="1318"/>
      <c r="CO58" s="1318"/>
      <c r="CP58" s="1318"/>
      <c r="CQ58" s="1318"/>
      <c r="CR58" s="1318"/>
      <c r="CS58" s="1318"/>
      <c r="CT58" s="1318"/>
      <c r="CU58" s="1318"/>
      <c r="CV58" s="1318"/>
      <c r="CW58" s="1318"/>
      <c r="CX58" s="1318"/>
      <c r="CY58" s="1318"/>
      <c r="CZ58" s="1318"/>
      <c r="DA58" s="1318"/>
      <c r="DB58" s="1318"/>
      <c r="DC58" s="1318"/>
      <c r="DD58" s="1318"/>
      <c r="DE58" s="1318"/>
      <c r="DF58" s="1318"/>
      <c r="DG58" s="1318"/>
      <c r="DH58" s="1318"/>
      <c r="DI58" s="1318"/>
      <c r="DJ58" s="1318"/>
      <c r="DK58" s="1318"/>
      <c r="DL58" s="1318"/>
      <c r="DM58" s="1318"/>
      <c r="DN58" s="1318"/>
      <c r="DO58" s="1318"/>
      <c r="DP58" s="1318"/>
      <c r="DQ58" s="1318"/>
      <c r="DR58" s="1318"/>
      <c r="DS58" s="1318"/>
      <c r="DT58" s="1318"/>
      <c r="DU58" s="1318"/>
      <c r="DV58" s="1318"/>
      <c r="DW58" s="1318"/>
      <c r="DX58" s="1318"/>
      <c r="DY58" s="1318"/>
      <c r="DZ58" s="1318"/>
      <c r="EA58" s="1318"/>
      <c r="EB58" s="1318"/>
      <c r="EC58" s="1318"/>
      <c r="ED58" s="1318"/>
      <c r="EE58" s="1318"/>
      <c r="EF58" s="1318"/>
      <c r="EG58" s="1318"/>
      <c r="EH58" s="1318"/>
      <c r="EI58" s="1318"/>
      <c r="EJ58" s="1318"/>
      <c r="EK58" s="1318"/>
      <c r="EL58" s="1318"/>
      <c r="EM58" s="1318"/>
      <c r="EN58" s="1318"/>
      <c r="EO58" s="1318"/>
      <c r="EP58" s="1318"/>
      <c r="EQ58" s="1318"/>
      <c r="ER58" s="1318"/>
      <c r="ES58" s="1318"/>
      <c r="ET58" s="1318"/>
      <c r="EU58" s="1318"/>
      <c r="EV58" s="1318"/>
      <c r="EW58" s="1318"/>
      <c r="EX58" s="1318"/>
      <c r="EY58" s="1318"/>
      <c r="EZ58" s="1318"/>
      <c r="FA58" s="1318"/>
      <c r="FB58" s="1318"/>
      <c r="FC58" s="1318"/>
      <c r="FD58" s="1318"/>
      <c r="FE58" s="1318"/>
      <c r="FF58" s="1318"/>
      <c r="FG58" s="1318"/>
      <c r="FH58" s="1318"/>
      <c r="FI58" s="1318"/>
      <c r="FJ58" s="1318"/>
      <c r="FK58" s="1318"/>
      <c r="FL58" s="1318"/>
      <c r="FM58" s="1318"/>
      <c r="FN58" s="1318"/>
      <c r="FO58" s="1318"/>
      <c r="FP58" s="1318"/>
      <c r="FQ58" s="1318"/>
      <c r="FR58" s="1318"/>
      <c r="FS58" s="1318"/>
      <c r="FT58" s="1318"/>
      <c r="FU58" s="1318"/>
      <c r="FV58" s="1318"/>
      <c r="FW58" s="1318"/>
      <c r="FX58" s="1318"/>
      <c r="FY58" s="1318"/>
      <c r="FZ58" s="1318"/>
      <c r="GA58" s="1318"/>
      <c r="GB58" s="1318"/>
      <c r="GC58" s="1318"/>
      <c r="GD58" s="1318"/>
      <c r="GE58" s="1318"/>
      <c r="GF58" s="1318"/>
      <c r="GG58" s="1318"/>
      <c r="GH58" s="1318"/>
      <c r="GI58" s="1318"/>
      <c r="GJ58" s="1318"/>
      <c r="GK58" s="1318"/>
      <c r="GL58" s="1318"/>
      <c r="GM58" s="1318"/>
      <c r="GN58" s="1318"/>
      <c r="GO58" s="1318"/>
      <c r="GP58" s="1318"/>
      <c r="GQ58" s="1318"/>
      <c r="GR58" s="1318"/>
      <c r="GS58" s="1318"/>
      <c r="GT58" s="1318"/>
      <c r="GU58" s="1318"/>
      <c r="GV58" s="1318"/>
      <c r="GW58" s="1318"/>
      <c r="GX58" s="1318"/>
      <c r="GY58" s="1318"/>
      <c r="GZ58" s="1318"/>
      <c r="HA58" s="1318"/>
      <c r="HB58" s="1318"/>
      <c r="HC58" s="1318"/>
      <c r="HD58" s="1318"/>
      <c r="HE58" s="1318"/>
      <c r="HF58" s="1318"/>
      <c r="HG58" s="1318"/>
      <c r="HH58" s="1318"/>
      <c r="HI58" s="1318"/>
      <c r="HJ58" s="1318"/>
      <c r="HK58" s="1318"/>
      <c r="HL58" s="1318"/>
      <c r="HM58" s="1318"/>
      <c r="HN58" s="1318"/>
      <c r="HO58" s="1318"/>
      <c r="HP58" s="1318"/>
      <c r="HQ58" s="1318"/>
      <c r="HR58" s="1318"/>
      <c r="HS58" s="1318"/>
      <c r="HT58" s="1318"/>
      <c r="HU58" s="1318"/>
      <c r="HV58" s="1318"/>
      <c r="HW58" s="1318"/>
      <c r="HX58" s="1318"/>
      <c r="HY58" s="1318"/>
      <c r="HZ58" s="1318"/>
      <c r="IA58" s="1318"/>
      <c r="IB58" s="1318"/>
      <c r="IC58" s="1318"/>
      <c r="ID58" s="1318"/>
      <c r="IE58" s="1318"/>
      <c r="IF58" s="1318"/>
      <c r="IG58" s="1318"/>
      <c r="IH58" s="1318"/>
      <c r="II58" s="1318"/>
      <c r="IJ58" s="1318"/>
      <c r="IK58" s="1318"/>
      <c r="IL58" s="1318"/>
      <c r="IM58" s="1318"/>
      <c r="IN58" s="1318"/>
      <c r="IO58" s="1318"/>
      <c r="IP58" s="1318"/>
      <c r="IQ58" s="1318"/>
      <c r="IR58" s="1318"/>
      <c r="IS58" s="1318"/>
      <c r="IT58" s="1318"/>
      <c r="IU58" s="1318"/>
      <c r="IV58" s="1318"/>
    </row>
    <row r="59" spans="1:256" s="63" customFormat="1" ht="15" customHeight="1">
      <c r="A59" s="1322"/>
      <c r="B59" s="1322"/>
      <c r="C59" s="1322"/>
      <c r="D59" s="1322"/>
      <c r="E59" s="1322"/>
      <c r="F59" s="1322"/>
      <c r="G59" s="1322"/>
      <c r="H59" s="1322"/>
      <c r="I59" s="1322"/>
      <c r="J59" s="1322"/>
      <c r="K59" s="1322"/>
      <c r="L59" s="1322"/>
      <c r="M59" s="1322"/>
      <c r="N59" s="1322"/>
      <c r="O59" s="1322"/>
      <c r="P59" s="1322"/>
      <c r="Q59" s="1322"/>
      <c r="R59" s="1322"/>
      <c r="S59" s="1322"/>
      <c r="T59" s="1322"/>
      <c r="U59" s="1322"/>
      <c r="V59" s="1322"/>
      <c r="W59" s="1322"/>
      <c r="X59" s="1322"/>
      <c r="Y59" s="1322"/>
      <c r="Z59" s="1322"/>
      <c r="AA59" s="1322"/>
      <c r="AB59" s="1322"/>
      <c r="AC59" s="1322"/>
      <c r="AD59" s="1322"/>
      <c r="AE59" s="1322"/>
      <c r="AF59" s="1322"/>
      <c r="AG59" s="1322"/>
      <c r="AH59" s="1318"/>
      <c r="AI59" s="1318"/>
      <c r="AJ59" s="1318"/>
      <c r="AK59" s="1318"/>
      <c r="AL59" s="1318"/>
      <c r="AM59" s="1318"/>
      <c r="AN59" s="1318"/>
      <c r="AO59" s="1318"/>
      <c r="AP59" s="1318"/>
      <c r="AQ59" s="1318"/>
      <c r="AR59" s="1318"/>
      <c r="AS59" s="1318"/>
      <c r="AT59" s="1318"/>
      <c r="AU59" s="1318"/>
      <c r="AV59" s="1318"/>
      <c r="AW59" s="1318"/>
      <c r="AX59" s="1318"/>
      <c r="AY59" s="1318"/>
      <c r="AZ59" s="1318"/>
      <c r="BA59" s="1318"/>
      <c r="BB59" s="1318"/>
      <c r="BC59" s="1318"/>
      <c r="BD59" s="1318"/>
      <c r="BE59" s="1318"/>
      <c r="BF59" s="1318"/>
      <c r="BG59" s="1318"/>
      <c r="BH59" s="1318"/>
      <c r="BI59" s="1318"/>
      <c r="BJ59" s="1318"/>
      <c r="BK59" s="1318"/>
      <c r="BL59" s="1318"/>
      <c r="BM59" s="1318"/>
      <c r="BN59" s="1318"/>
      <c r="BO59" s="1318"/>
      <c r="BP59" s="1318"/>
      <c r="BQ59" s="1318"/>
      <c r="BR59" s="1318"/>
      <c r="BS59" s="1318"/>
      <c r="BT59" s="1318"/>
      <c r="BU59" s="1318"/>
      <c r="BV59" s="1318"/>
      <c r="BW59" s="1318"/>
      <c r="BX59" s="1318"/>
      <c r="BY59" s="1318"/>
      <c r="BZ59" s="1318"/>
      <c r="CA59" s="1318"/>
      <c r="CB59" s="1318"/>
      <c r="CC59" s="1318"/>
      <c r="CD59" s="1318"/>
      <c r="CE59" s="1318"/>
      <c r="CF59" s="1318"/>
      <c r="CG59" s="1318"/>
      <c r="CH59" s="1318"/>
      <c r="CI59" s="1318"/>
      <c r="CJ59" s="1318"/>
      <c r="CK59" s="1318"/>
      <c r="CL59" s="1318"/>
      <c r="CM59" s="1318"/>
      <c r="CN59" s="1318"/>
      <c r="CO59" s="1318"/>
      <c r="CP59" s="1318"/>
      <c r="CQ59" s="1318"/>
      <c r="CR59" s="1318"/>
      <c r="CS59" s="1318"/>
      <c r="CT59" s="1318"/>
      <c r="CU59" s="1318"/>
      <c r="CV59" s="1318"/>
      <c r="CW59" s="1318"/>
      <c r="CX59" s="1318"/>
      <c r="CY59" s="1318"/>
      <c r="CZ59" s="1318"/>
      <c r="DA59" s="1318"/>
      <c r="DB59" s="1318"/>
      <c r="DC59" s="1318"/>
      <c r="DD59" s="1318"/>
      <c r="DE59" s="1318"/>
      <c r="DF59" s="1318"/>
      <c r="DG59" s="1318"/>
      <c r="DH59" s="1318"/>
      <c r="DI59" s="1318"/>
      <c r="DJ59" s="1318"/>
      <c r="DK59" s="1318"/>
      <c r="DL59" s="1318"/>
      <c r="DM59" s="1318"/>
      <c r="DN59" s="1318"/>
      <c r="DO59" s="1318"/>
      <c r="DP59" s="1318"/>
      <c r="DQ59" s="1318"/>
      <c r="DR59" s="1318"/>
      <c r="DS59" s="1318"/>
      <c r="DT59" s="1318"/>
      <c r="DU59" s="1318"/>
      <c r="DV59" s="1318"/>
      <c r="DW59" s="1318"/>
      <c r="DX59" s="1318"/>
      <c r="DY59" s="1318"/>
      <c r="DZ59" s="1318"/>
      <c r="EA59" s="1318"/>
      <c r="EB59" s="1318"/>
      <c r="EC59" s="1318"/>
      <c r="ED59" s="1318"/>
      <c r="EE59" s="1318"/>
      <c r="EF59" s="1318"/>
      <c r="EG59" s="1318"/>
      <c r="EH59" s="1318"/>
      <c r="EI59" s="1318"/>
      <c r="EJ59" s="1318"/>
      <c r="EK59" s="1318"/>
      <c r="EL59" s="1318"/>
      <c r="EM59" s="1318"/>
      <c r="EN59" s="1318"/>
      <c r="EO59" s="1318"/>
      <c r="EP59" s="1318"/>
      <c r="EQ59" s="1318"/>
      <c r="ER59" s="1318"/>
      <c r="ES59" s="1318"/>
      <c r="ET59" s="1318"/>
      <c r="EU59" s="1318"/>
      <c r="EV59" s="1318"/>
      <c r="EW59" s="1318"/>
      <c r="EX59" s="1318"/>
      <c r="EY59" s="1318"/>
      <c r="EZ59" s="1318"/>
      <c r="FA59" s="1318"/>
      <c r="FB59" s="1318"/>
      <c r="FC59" s="1318"/>
      <c r="FD59" s="1318"/>
      <c r="FE59" s="1318"/>
      <c r="FF59" s="1318"/>
      <c r="FG59" s="1318"/>
      <c r="FH59" s="1318"/>
      <c r="FI59" s="1318"/>
      <c r="FJ59" s="1318"/>
      <c r="FK59" s="1318"/>
      <c r="FL59" s="1318"/>
      <c r="FM59" s="1318"/>
      <c r="FN59" s="1318"/>
      <c r="FO59" s="1318"/>
      <c r="FP59" s="1318"/>
      <c r="FQ59" s="1318"/>
      <c r="FR59" s="1318"/>
      <c r="FS59" s="1318"/>
      <c r="FT59" s="1318"/>
      <c r="FU59" s="1318"/>
      <c r="FV59" s="1318"/>
      <c r="FW59" s="1318"/>
      <c r="FX59" s="1318"/>
      <c r="FY59" s="1318"/>
      <c r="FZ59" s="1318"/>
      <c r="GA59" s="1318"/>
      <c r="GB59" s="1318"/>
      <c r="GC59" s="1318"/>
      <c r="GD59" s="1318"/>
      <c r="GE59" s="1318"/>
      <c r="GF59" s="1318"/>
      <c r="GG59" s="1318"/>
      <c r="GH59" s="1318"/>
      <c r="GI59" s="1318"/>
      <c r="GJ59" s="1318"/>
      <c r="GK59" s="1318"/>
      <c r="GL59" s="1318"/>
      <c r="GM59" s="1318"/>
      <c r="GN59" s="1318"/>
      <c r="GO59" s="1318"/>
      <c r="GP59" s="1318"/>
      <c r="GQ59" s="1318"/>
      <c r="GR59" s="1318"/>
      <c r="GS59" s="1318"/>
      <c r="GT59" s="1318"/>
      <c r="GU59" s="1318"/>
      <c r="GV59" s="1318"/>
      <c r="GW59" s="1318"/>
      <c r="GX59" s="1318"/>
      <c r="GY59" s="1318"/>
      <c r="GZ59" s="1318"/>
      <c r="HA59" s="1318"/>
      <c r="HB59" s="1318"/>
      <c r="HC59" s="1318"/>
      <c r="HD59" s="1318"/>
      <c r="HE59" s="1318"/>
      <c r="HF59" s="1318"/>
      <c r="HG59" s="1318"/>
      <c r="HH59" s="1318"/>
      <c r="HI59" s="1318"/>
      <c r="HJ59" s="1318"/>
      <c r="HK59" s="1318"/>
      <c r="HL59" s="1318"/>
      <c r="HM59" s="1318"/>
      <c r="HN59" s="1318"/>
      <c r="HO59" s="1318"/>
      <c r="HP59" s="1318"/>
      <c r="HQ59" s="1318"/>
      <c r="HR59" s="1318"/>
      <c r="HS59" s="1318"/>
      <c r="HT59" s="1318"/>
      <c r="HU59" s="1318"/>
      <c r="HV59" s="1318"/>
      <c r="HW59" s="1318"/>
      <c r="HX59" s="1318"/>
      <c r="HY59" s="1318"/>
      <c r="HZ59" s="1318"/>
      <c r="IA59" s="1318"/>
      <c r="IB59" s="1318"/>
      <c r="IC59" s="1318"/>
      <c r="ID59" s="1318"/>
      <c r="IE59" s="1318"/>
      <c r="IF59" s="1318"/>
      <c r="IG59" s="1318"/>
      <c r="IH59" s="1318"/>
      <c r="II59" s="1318"/>
      <c r="IJ59" s="1318"/>
      <c r="IK59" s="1318"/>
      <c r="IL59" s="1318"/>
      <c r="IM59" s="1318"/>
      <c r="IN59" s="1318"/>
      <c r="IO59" s="1318"/>
      <c r="IP59" s="1318"/>
      <c r="IQ59" s="1318"/>
      <c r="IR59" s="1318"/>
      <c r="IS59" s="1318"/>
      <c r="IT59" s="1318"/>
      <c r="IU59" s="1318"/>
      <c r="IV59" s="1318"/>
    </row>
    <row r="60" spans="1:256" ht="15" customHeight="1">
      <c r="A60" s="1322"/>
      <c r="B60" s="1322"/>
      <c r="C60" s="1322"/>
      <c r="D60" s="1322"/>
      <c r="E60" s="1322"/>
      <c r="F60" s="1322"/>
      <c r="G60" s="1322"/>
      <c r="H60" s="1322"/>
      <c r="I60" s="1322"/>
      <c r="J60" s="1322"/>
      <c r="K60" s="1322"/>
      <c r="L60" s="1322"/>
      <c r="M60" s="1322"/>
      <c r="N60" s="1322"/>
      <c r="O60" s="1322"/>
      <c r="P60" s="1322"/>
      <c r="Q60" s="1322"/>
      <c r="R60" s="1322"/>
      <c r="S60" s="1322"/>
      <c r="T60" s="1322"/>
      <c r="U60" s="1322"/>
      <c r="V60" s="1322"/>
      <c r="W60" s="1322"/>
      <c r="X60" s="1322"/>
      <c r="Y60" s="1322"/>
      <c r="Z60" s="1322"/>
      <c r="AA60" s="1322"/>
      <c r="AB60" s="1322"/>
      <c r="AC60" s="1322"/>
      <c r="AD60" s="1322"/>
      <c r="AE60" s="1322"/>
      <c r="AF60" s="1322"/>
      <c r="AG60" s="1322"/>
    </row>
    <row r="61" spans="1:256" ht="15" customHeight="1">
      <c r="A61" s="1322"/>
      <c r="B61" s="1322"/>
      <c r="C61" s="1322"/>
      <c r="D61" s="1322"/>
      <c r="E61" s="1322"/>
      <c r="F61" s="1322"/>
      <c r="G61" s="1322"/>
      <c r="H61" s="1322"/>
      <c r="I61" s="1322"/>
      <c r="J61" s="1322"/>
      <c r="K61" s="1322"/>
      <c r="L61" s="1322"/>
      <c r="M61" s="1322"/>
      <c r="N61" s="1322"/>
      <c r="O61" s="1322"/>
      <c r="P61" s="1322"/>
      <c r="Q61" s="1322"/>
      <c r="R61" s="1322"/>
      <c r="S61" s="1322"/>
      <c r="T61" s="1322"/>
      <c r="U61" s="1322"/>
      <c r="V61" s="1322"/>
      <c r="W61" s="1322"/>
      <c r="X61" s="1322"/>
      <c r="Y61" s="1322"/>
      <c r="Z61" s="1322"/>
      <c r="AA61" s="1322"/>
      <c r="AB61" s="1322"/>
      <c r="AC61" s="1322"/>
      <c r="AD61" s="1322"/>
      <c r="AE61" s="1322"/>
      <c r="AF61" s="1322"/>
      <c r="AG61" s="1322"/>
    </row>
    <row r="62" spans="1:256" ht="15" customHeight="1">
      <c r="A62" s="1322"/>
      <c r="B62" s="1322"/>
      <c r="C62" s="1322"/>
      <c r="D62" s="1322"/>
      <c r="E62" s="1322"/>
      <c r="F62" s="1322"/>
      <c r="G62" s="1322"/>
      <c r="H62" s="1322"/>
      <c r="I62" s="1322"/>
      <c r="J62" s="1322"/>
      <c r="K62" s="1322"/>
      <c r="L62" s="1322"/>
      <c r="M62" s="1322"/>
      <c r="N62" s="1322"/>
      <c r="O62" s="1322"/>
      <c r="P62" s="1322"/>
      <c r="Q62" s="1322"/>
      <c r="R62" s="1322"/>
      <c r="S62" s="1322"/>
      <c r="T62" s="1322"/>
      <c r="U62" s="1322"/>
      <c r="V62" s="1322"/>
      <c r="W62" s="1322"/>
      <c r="X62" s="1322"/>
      <c r="Y62" s="1322"/>
      <c r="Z62" s="1322"/>
      <c r="AA62" s="1322"/>
      <c r="AB62" s="1322"/>
      <c r="AC62" s="1322"/>
      <c r="AD62" s="1322"/>
      <c r="AE62" s="1322"/>
      <c r="AF62" s="1322"/>
      <c r="AG62" s="1322"/>
    </row>
    <row r="63" spans="1:256" ht="15" customHeight="1">
      <c r="A63" s="1322"/>
      <c r="B63" s="1322"/>
      <c r="C63" s="1322"/>
      <c r="D63" s="1322"/>
      <c r="E63" s="1322"/>
      <c r="F63" s="1322"/>
      <c r="G63" s="1322"/>
      <c r="H63" s="1322"/>
      <c r="I63" s="1322"/>
      <c r="J63" s="1322"/>
      <c r="K63" s="1322"/>
      <c r="L63" s="1322"/>
      <c r="M63" s="1322"/>
      <c r="N63" s="1322"/>
      <c r="O63" s="1322"/>
      <c r="P63" s="1322"/>
      <c r="Q63" s="1322"/>
      <c r="R63" s="1322"/>
      <c r="S63" s="1322"/>
      <c r="T63" s="1322"/>
      <c r="U63" s="1322"/>
      <c r="V63" s="1322"/>
      <c r="W63" s="1322"/>
      <c r="X63" s="1322"/>
      <c r="Y63" s="1322"/>
      <c r="Z63" s="1322"/>
      <c r="AA63" s="1322"/>
      <c r="AB63" s="1322"/>
      <c r="AC63" s="1322"/>
      <c r="AD63" s="1322"/>
      <c r="AE63" s="1322"/>
      <c r="AF63" s="1322"/>
      <c r="AG63" s="1322"/>
    </row>
    <row r="64" spans="1:256" ht="15" customHeight="1">
      <c r="A64" s="1322"/>
      <c r="B64" s="1322"/>
      <c r="C64" s="1322"/>
      <c r="D64" s="1322"/>
      <c r="E64" s="1322"/>
      <c r="F64" s="1322"/>
      <c r="G64" s="1322"/>
      <c r="H64" s="1322"/>
      <c r="I64" s="1322"/>
      <c r="J64" s="1322"/>
      <c r="K64" s="1322"/>
      <c r="L64" s="1322"/>
      <c r="M64" s="1322"/>
      <c r="N64" s="1322"/>
      <c r="O64" s="1322"/>
      <c r="P64" s="1322"/>
      <c r="Q64" s="1322"/>
      <c r="R64" s="1322"/>
      <c r="S64" s="1322"/>
      <c r="T64" s="1322"/>
      <c r="U64" s="1322"/>
      <c r="V64" s="1322"/>
      <c r="W64" s="1322"/>
      <c r="X64" s="1322"/>
      <c r="Y64" s="1322"/>
      <c r="Z64" s="1322"/>
      <c r="AA64" s="1322"/>
      <c r="AB64" s="1322"/>
      <c r="AC64" s="1322"/>
      <c r="AD64" s="1322"/>
      <c r="AE64" s="1322"/>
      <c r="AF64" s="1322"/>
      <c r="AG64" s="1322"/>
    </row>
    <row r="65" spans="1:33" ht="15" customHeight="1">
      <c r="A65" s="1322"/>
      <c r="B65" s="1322"/>
      <c r="C65" s="1322"/>
      <c r="D65" s="1322"/>
      <c r="E65" s="1322"/>
      <c r="F65" s="1322"/>
      <c r="G65" s="1322"/>
      <c r="H65" s="1322"/>
      <c r="I65" s="1322"/>
      <c r="J65" s="1322"/>
      <c r="K65" s="1322"/>
      <c r="L65" s="1322"/>
      <c r="M65" s="1322"/>
      <c r="N65" s="1322"/>
      <c r="O65" s="1322"/>
      <c r="P65" s="1322"/>
      <c r="Q65" s="1322"/>
      <c r="R65" s="1322"/>
      <c r="S65" s="1322"/>
      <c r="T65" s="1322"/>
      <c r="U65" s="1322"/>
      <c r="V65" s="1322"/>
      <c r="W65" s="1322"/>
      <c r="X65" s="1322"/>
      <c r="Y65" s="1322"/>
      <c r="Z65" s="1322"/>
      <c r="AA65" s="1322"/>
      <c r="AB65" s="1322"/>
      <c r="AC65" s="1322"/>
      <c r="AD65" s="1322"/>
      <c r="AE65" s="1322"/>
      <c r="AF65" s="1322"/>
      <c r="AG65" s="1322"/>
    </row>
    <row r="66" spans="1:33" ht="15" customHeight="1">
      <c r="A66" s="1322"/>
      <c r="B66" s="1322"/>
      <c r="C66" s="1322"/>
      <c r="D66" s="1322"/>
      <c r="E66" s="1322"/>
      <c r="F66" s="1322"/>
      <c r="G66" s="1322"/>
      <c r="H66" s="1322"/>
      <c r="I66" s="1322"/>
      <c r="J66" s="1322"/>
      <c r="K66" s="1322"/>
      <c r="L66" s="1322"/>
      <c r="M66" s="1322"/>
      <c r="N66" s="1322"/>
      <c r="O66" s="1322"/>
      <c r="P66" s="1322"/>
      <c r="Q66" s="1322"/>
      <c r="R66" s="1322"/>
      <c r="S66" s="1322"/>
      <c r="T66" s="1322"/>
      <c r="U66" s="1322"/>
      <c r="V66" s="1322"/>
      <c r="W66" s="1322"/>
      <c r="X66" s="1322"/>
      <c r="Y66" s="1322"/>
      <c r="Z66" s="1322"/>
      <c r="AA66" s="1322"/>
      <c r="AB66" s="1322"/>
      <c r="AC66" s="1322"/>
      <c r="AD66" s="1322"/>
      <c r="AE66" s="1322"/>
      <c r="AF66" s="1322"/>
      <c r="AG66" s="1322"/>
    </row>
    <row r="67" spans="1:33" ht="15" customHeight="1">
      <c r="A67" s="1322"/>
      <c r="B67" s="1322"/>
      <c r="C67" s="1322"/>
      <c r="D67" s="1322"/>
      <c r="E67" s="1322"/>
      <c r="F67" s="1322"/>
      <c r="G67" s="1322"/>
      <c r="H67" s="1322"/>
      <c r="I67" s="1322"/>
      <c r="J67" s="1322"/>
      <c r="K67" s="1322"/>
      <c r="L67" s="1322"/>
      <c r="M67" s="1322"/>
      <c r="N67" s="1322"/>
      <c r="O67" s="1322"/>
      <c r="P67" s="1322"/>
      <c r="Q67" s="1322"/>
      <c r="R67" s="1322"/>
      <c r="S67" s="1322"/>
      <c r="T67" s="1322"/>
      <c r="U67" s="1322"/>
      <c r="V67" s="1322"/>
      <c r="W67" s="1322"/>
      <c r="X67" s="1322"/>
      <c r="Y67" s="1322"/>
      <c r="Z67" s="1322"/>
      <c r="AA67" s="1322"/>
      <c r="AB67" s="1322"/>
      <c r="AC67" s="1322"/>
      <c r="AD67" s="1322"/>
      <c r="AE67" s="1322"/>
      <c r="AF67" s="1322"/>
      <c r="AG67" s="1322"/>
    </row>
    <row r="68" spans="1:33" ht="15" customHeight="1">
      <c r="A68" s="1322"/>
      <c r="B68" s="1322"/>
      <c r="C68" s="1322"/>
      <c r="D68" s="1322"/>
      <c r="E68" s="1322"/>
      <c r="F68" s="1322"/>
      <c r="G68" s="1322"/>
      <c r="H68" s="1322"/>
      <c r="I68" s="1322"/>
      <c r="J68" s="1322"/>
      <c r="K68" s="1322"/>
      <c r="L68" s="1322"/>
      <c r="M68" s="1322"/>
      <c r="N68" s="1322"/>
      <c r="O68" s="1322"/>
      <c r="P68" s="1322"/>
      <c r="Q68" s="1322"/>
      <c r="R68" s="1322"/>
      <c r="S68" s="1322"/>
      <c r="T68" s="1322"/>
      <c r="U68" s="1322"/>
      <c r="V68" s="1322"/>
      <c r="W68" s="1322"/>
      <c r="X68" s="1322"/>
      <c r="Y68" s="1322"/>
      <c r="Z68" s="1322"/>
      <c r="AA68" s="1322"/>
      <c r="AB68" s="1322"/>
      <c r="AC68" s="1322"/>
      <c r="AD68" s="1322"/>
      <c r="AE68" s="1322"/>
      <c r="AF68" s="1322"/>
      <c r="AG68" s="1322"/>
    </row>
    <row r="69" spans="1:33" ht="15" customHeight="1">
      <c r="A69" s="1322"/>
      <c r="B69" s="1322"/>
      <c r="C69" s="1322"/>
      <c r="D69" s="1322"/>
      <c r="E69" s="1322"/>
      <c r="F69" s="1322"/>
      <c r="G69" s="1322"/>
      <c r="H69" s="1322"/>
      <c r="I69" s="1322"/>
      <c r="J69" s="1322"/>
      <c r="K69" s="1322"/>
      <c r="L69" s="1322"/>
      <c r="M69" s="1322"/>
      <c r="N69" s="1322"/>
      <c r="O69" s="1322"/>
      <c r="P69" s="1322"/>
      <c r="Q69" s="1322"/>
      <c r="R69" s="1322"/>
      <c r="S69" s="1322"/>
      <c r="T69" s="1322"/>
      <c r="U69" s="1322"/>
      <c r="V69" s="1322"/>
      <c r="W69" s="1322"/>
      <c r="X69" s="1322"/>
      <c r="Y69" s="1322"/>
      <c r="Z69" s="1322"/>
      <c r="AA69" s="1322"/>
      <c r="AB69" s="1322"/>
      <c r="AC69" s="1322"/>
      <c r="AD69" s="1322"/>
      <c r="AE69" s="1322"/>
      <c r="AF69" s="1322"/>
      <c r="AG69" s="1322"/>
    </row>
  </sheetData>
  <mergeCells count="5">
    <mergeCell ref="AG49:AG50"/>
    <mergeCell ref="T46:AC46"/>
    <mergeCell ref="T52:AC53"/>
    <mergeCell ref="A4:AF4"/>
    <mergeCell ref="T49:AC50"/>
  </mergeCells>
  <phoneticPr fontId="2"/>
  <conditionalFormatting sqref="T49 T52">
    <cfRule type="containsBlanks" dxfId="18" priority="2">
      <formula>LEN(TRIM(T49))=0</formula>
    </cfRule>
  </conditionalFormatting>
  <conditionalFormatting sqref="T49">
    <cfRule type="expression" dxfId="17" priority="3">
      <formula>""</formula>
    </cfRule>
  </conditionalFormatting>
  <dataValidations count="1">
    <dataValidation type="list" allowBlank="1" showInputMessage="1" showErrorMessage="1" sqref="L30 JH30 TD30 ACZ30 AMV30 AWR30 BGN30 BQJ30 CAF30 CKB30 CTX30 DDT30 DNP30 DXL30 EHH30 ERD30 FAZ30 FKV30 FUR30 GEN30 GOJ30 GYF30 HIB30 HRX30 IBT30 ILP30 IVL30 JFH30 JPD30 JYZ30 KIV30 KSR30 LCN30 LMJ30 LWF30 MGB30 MPX30 MZT30 NJP30 NTL30 ODH30 OND30 OWZ30 PGV30 PQR30 QAN30 QKJ30 QUF30 REB30 RNX30 RXT30 SHP30 SRL30 TBH30 TLD30 TUZ30 UEV30 UOR30 UYN30 VIJ30 VSF30 WCB30 WLX30 WVT30 L65569 JH65569 TD65569 ACZ65569 AMV65569 AWR65569 BGN65569 BQJ65569 CAF65569 CKB65569 CTX65569 DDT65569 DNP65569 DXL65569 EHH65569 ERD65569 FAZ65569 FKV65569 FUR65569 GEN65569 GOJ65569 GYF65569 HIB65569 HRX65569 IBT65569 ILP65569 IVL65569 JFH65569 JPD65569 JYZ65569 KIV65569 KSR65569 LCN65569 LMJ65569 LWF65569 MGB65569 MPX65569 MZT65569 NJP65569 NTL65569 ODH65569 OND65569 OWZ65569 PGV65569 PQR65569 QAN65569 QKJ65569 QUF65569 REB65569 RNX65569 RXT65569 SHP65569 SRL65569 TBH65569 TLD65569 TUZ65569 UEV65569 UOR65569 UYN65569 VIJ65569 VSF65569 WCB65569 WLX65569 WVT65569 L131105 JH131105 TD131105 ACZ131105 AMV131105 AWR131105 BGN131105 BQJ131105 CAF131105 CKB131105 CTX131105 DDT131105 DNP131105 DXL131105 EHH131105 ERD131105 FAZ131105 FKV131105 FUR131105 GEN131105 GOJ131105 GYF131105 HIB131105 HRX131105 IBT131105 ILP131105 IVL131105 JFH131105 JPD131105 JYZ131105 KIV131105 KSR131105 LCN131105 LMJ131105 LWF131105 MGB131105 MPX131105 MZT131105 NJP131105 NTL131105 ODH131105 OND131105 OWZ131105 PGV131105 PQR131105 QAN131105 QKJ131105 QUF131105 REB131105 RNX131105 RXT131105 SHP131105 SRL131105 TBH131105 TLD131105 TUZ131105 UEV131105 UOR131105 UYN131105 VIJ131105 VSF131105 WCB131105 WLX131105 WVT131105 L196641 JH196641 TD196641 ACZ196641 AMV196641 AWR196641 BGN196641 BQJ196641 CAF196641 CKB196641 CTX196641 DDT196641 DNP196641 DXL196641 EHH196641 ERD196641 FAZ196641 FKV196641 FUR196641 GEN196641 GOJ196641 GYF196641 HIB196641 HRX196641 IBT196641 ILP196641 IVL196641 JFH196641 JPD196641 JYZ196641 KIV196641 KSR196641 LCN196641 LMJ196641 LWF196641 MGB196641 MPX196641 MZT196641 NJP196641 NTL196641 ODH196641 OND196641 OWZ196641 PGV196641 PQR196641 QAN196641 QKJ196641 QUF196641 REB196641 RNX196641 RXT196641 SHP196641 SRL196641 TBH196641 TLD196641 TUZ196641 UEV196641 UOR196641 UYN196641 VIJ196641 VSF196641 WCB196641 WLX196641 WVT196641 L262177 JH262177 TD262177 ACZ262177 AMV262177 AWR262177 BGN262177 BQJ262177 CAF262177 CKB262177 CTX262177 DDT262177 DNP262177 DXL262177 EHH262177 ERD262177 FAZ262177 FKV262177 FUR262177 GEN262177 GOJ262177 GYF262177 HIB262177 HRX262177 IBT262177 ILP262177 IVL262177 JFH262177 JPD262177 JYZ262177 KIV262177 KSR262177 LCN262177 LMJ262177 LWF262177 MGB262177 MPX262177 MZT262177 NJP262177 NTL262177 ODH262177 OND262177 OWZ262177 PGV262177 PQR262177 QAN262177 QKJ262177 QUF262177 REB262177 RNX262177 RXT262177 SHP262177 SRL262177 TBH262177 TLD262177 TUZ262177 UEV262177 UOR262177 UYN262177 VIJ262177 VSF262177 WCB262177 WLX262177 WVT262177 L327713 JH327713 TD327713 ACZ327713 AMV327713 AWR327713 BGN327713 BQJ327713 CAF327713 CKB327713 CTX327713 DDT327713 DNP327713 DXL327713 EHH327713 ERD327713 FAZ327713 FKV327713 FUR327713 GEN327713 GOJ327713 GYF327713 HIB327713 HRX327713 IBT327713 ILP327713 IVL327713 JFH327713 JPD327713 JYZ327713 KIV327713 KSR327713 LCN327713 LMJ327713 LWF327713 MGB327713 MPX327713 MZT327713 NJP327713 NTL327713 ODH327713 OND327713 OWZ327713 PGV327713 PQR327713 QAN327713 QKJ327713 QUF327713 REB327713 RNX327713 RXT327713 SHP327713 SRL327713 TBH327713 TLD327713 TUZ327713 UEV327713 UOR327713 UYN327713 VIJ327713 VSF327713 WCB327713 WLX327713 WVT327713 L393249 JH393249 TD393249 ACZ393249 AMV393249 AWR393249 BGN393249 BQJ393249 CAF393249 CKB393249 CTX393249 DDT393249 DNP393249 DXL393249 EHH393249 ERD393249 FAZ393249 FKV393249 FUR393249 GEN393249 GOJ393249 GYF393249 HIB393249 HRX393249 IBT393249 ILP393249 IVL393249 JFH393249 JPD393249 JYZ393249 KIV393249 KSR393249 LCN393249 LMJ393249 LWF393249 MGB393249 MPX393249 MZT393249 NJP393249 NTL393249 ODH393249 OND393249 OWZ393249 PGV393249 PQR393249 QAN393249 QKJ393249 QUF393249 REB393249 RNX393249 RXT393249 SHP393249 SRL393249 TBH393249 TLD393249 TUZ393249 UEV393249 UOR393249 UYN393249 VIJ393249 VSF393249 WCB393249 WLX393249 WVT393249 L458785 JH458785 TD458785 ACZ458785 AMV458785 AWR458785 BGN458785 BQJ458785 CAF458785 CKB458785 CTX458785 DDT458785 DNP458785 DXL458785 EHH458785 ERD458785 FAZ458785 FKV458785 FUR458785 GEN458785 GOJ458785 GYF458785 HIB458785 HRX458785 IBT458785 ILP458785 IVL458785 JFH458785 JPD458785 JYZ458785 KIV458785 KSR458785 LCN458785 LMJ458785 LWF458785 MGB458785 MPX458785 MZT458785 NJP458785 NTL458785 ODH458785 OND458785 OWZ458785 PGV458785 PQR458785 QAN458785 QKJ458785 QUF458785 REB458785 RNX458785 RXT458785 SHP458785 SRL458785 TBH458785 TLD458785 TUZ458785 UEV458785 UOR458785 UYN458785 VIJ458785 VSF458785 WCB458785 WLX458785 WVT458785 L524321 JH524321 TD524321 ACZ524321 AMV524321 AWR524321 BGN524321 BQJ524321 CAF524321 CKB524321 CTX524321 DDT524321 DNP524321 DXL524321 EHH524321 ERD524321 FAZ524321 FKV524321 FUR524321 GEN524321 GOJ524321 GYF524321 HIB524321 HRX524321 IBT524321 ILP524321 IVL524321 JFH524321 JPD524321 JYZ524321 KIV524321 KSR524321 LCN524321 LMJ524321 LWF524321 MGB524321 MPX524321 MZT524321 NJP524321 NTL524321 ODH524321 OND524321 OWZ524321 PGV524321 PQR524321 QAN524321 QKJ524321 QUF524321 REB524321 RNX524321 RXT524321 SHP524321 SRL524321 TBH524321 TLD524321 TUZ524321 UEV524321 UOR524321 UYN524321 VIJ524321 VSF524321 WCB524321 WLX524321 WVT524321 L589857 JH589857 TD589857 ACZ589857 AMV589857 AWR589857 BGN589857 BQJ589857 CAF589857 CKB589857 CTX589857 DDT589857 DNP589857 DXL589857 EHH589857 ERD589857 FAZ589857 FKV589857 FUR589857 GEN589857 GOJ589857 GYF589857 HIB589857 HRX589857 IBT589857 ILP589857 IVL589857 JFH589857 JPD589857 JYZ589857 KIV589857 KSR589857 LCN589857 LMJ589857 LWF589857 MGB589857 MPX589857 MZT589857 NJP589857 NTL589857 ODH589857 OND589857 OWZ589857 PGV589857 PQR589857 QAN589857 QKJ589857 QUF589857 REB589857 RNX589857 RXT589857 SHP589857 SRL589857 TBH589857 TLD589857 TUZ589857 UEV589857 UOR589857 UYN589857 VIJ589857 VSF589857 WCB589857 WLX589857 WVT589857 L655393 JH655393 TD655393 ACZ655393 AMV655393 AWR655393 BGN655393 BQJ655393 CAF655393 CKB655393 CTX655393 DDT655393 DNP655393 DXL655393 EHH655393 ERD655393 FAZ655393 FKV655393 FUR655393 GEN655393 GOJ655393 GYF655393 HIB655393 HRX655393 IBT655393 ILP655393 IVL655393 JFH655393 JPD655393 JYZ655393 KIV655393 KSR655393 LCN655393 LMJ655393 LWF655393 MGB655393 MPX655393 MZT655393 NJP655393 NTL655393 ODH655393 OND655393 OWZ655393 PGV655393 PQR655393 QAN655393 QKJ655393 QUF655393 REB655393 RNX655393 RXT655393 SHP655393 SRL655393 TBH655393 TLD655393 TUZ655393 UEV655393 UOR655393 UYN655393 VIJ655393 VSF655393 WCB655393 WLX655393 WVT655393 L720929 JH720929 TD720929 ACZ720929 AMV720929 AWR720929 BGN720929 BQJ720929 CAF720929 CKB720929 CTX720929 DDT720929 DNP720929 DXL720929 EHH720929 ERD720929 FAZ720929 FKV720929 FUR720929 GEN720929 GOJ720929 GYF720929 HIB720929 HRX720929 IBT720929 ILP720929 IVL720929 JFH720929 JPD720929 JYZ720929 KIV720929 KSR720929 LCN720929 LMJ720929 LWF720929 MGB720929 MPX720929 MZT720929 NJP720929 NTL720929 ODH720929 OND720929 OWZ720929 PGV720929 PQR720929 QAN720929 QKJ720929 QUF720929 REB720929 RNX720929 RXT720929 SHP720929 SRL720929 TBH720929 TLD720929 TUZ720929 UEV720929 UOR720929 UYN720929 VIJ720929 VSF720929 WCB720929 WLX720929 WVT720929 L786465 JH786465 TD786465 ACZ786465 AMV786465 AWR786465 BGN786465 BQJ786465 CAF786465 CKB786465 CTX786465 DDT786465 DNP786465 DXL786465 EHH786465 ERD786465 FAZ786465 FKV786465 FUR786465 GEN786465 GOJ786465 GYF786465 HIB786465 HRX786465 IBT786465 ILP786465 IVL786465 JFH786465 JPD786465 JYZ786465 KIV786465 KSR786465 LCN786465 LMJ786465 LWF786465 MGB786465 MPX786465 MZT786465 NJP786465 NTL786465 ODH786465 OND786465 OWZ786465 PGV786465 PQR786465 QAN786465 QKJ786465 QUF786465 REB786465 RNX786465 RXT786465 SHP786465 SRL786465 TBH786465 TLD786465 TUZ786465 UEV786465 UOR786465 UYN786465 VIJ786465 VSF786465 WCB786465 WLX786465 WVT786465 L852001 JH852001 TD852001 ACZ852001 AMV852001 AWR852001 BGN852001 BQJ852001 CAF852001 CKB852001 CTX852001 DDT852001 DNP852001 DXL852001 EHH852001 ERD852001 FAZ852001 FKV852001 FUR852001 GEN852001 GOJ852001 GYF852001 HIB852001 HRX852001 IBT852001 ILP852001 IVL852001 JFH852001 JPD852001 JYZ852001 KIV852001 KSR852001 LCN852001 LMJ852001 LWF852001 MGB852001 MPX852001 MZT852001 NJP852001 NTL852001 ODH852001 OND852001 OWZ852001 PGV852001 PQR852001 QAN852001 QKJ852001 QUF852001 REB852001 RNX852001 RXT852001 SHP852001 SRL852001 TBH852001 TLD852001 TUZ852001 UEV852001 UOR852001 UYN852001 VIJ852001 VSF852001 WCB852001 WLX852001 WVT852001 L917537 JH917537 TD917537 ACZ917537 AMV917537 AWR917537 BGN917537 BQJ917537 CAF917537 CKB917537 CTX917537 DDT917537 DNP917537 DXL917537 EHH917537 ERD917537 FAZ917537 FKV917537 FUR917537 GEN917537 GOJ917537 GYF917537 HIB917537 HRX917537 IBT917537 ILP917537 IVL917537 JFH917537 JPD917537 JYZ917537 KIV917537 KSR917537 LCN917537 LMJ917537 LWF917537 MGB917537 MPX917537 MZT917537 NJP917537 NTL917537 ODH917537 OND917537 OWZ917537 PGV917537 PQR917537 QAN917537 QKJ917537 QUF917537 REB917537 RNX917537 RXT917537 SHP917537 SRL917537 TBH917537 TLD917537 TUZ917537 UEV917537 UOR917537 UYN917537 VIJ917537 VSF917537 WCB917537 WLX917537 WVT917537 L983073 JH983073 TD983073 ACZ983073 AMV983073 AWR983073 BGN983073 BQJ983073 CAF983073 CKB983073 CTX983073 DDT983073 DNP983073 DXL983073 EHH983073 ERD983073 FAZ983073 FKV983073 FUR983073 GEN983073 GOJ983073 GYF983073 HIB983073 HRX983073 IBT983073 ILP983073 IVL983073 JFH983073 JPD983073 JYZ983073 KIV983073 KSR983073 LCN983073 LMJ983073 LWF983073 MGB983073 MPX983073 MZT983073 NJP983073 NTL983073 ODH983073 OND983073 OWZ983073 PGV983073 PQR983073 QAN983073 QKJ983073 QUF983073 REB983073 RNX983073 RXT983073 SHP983073 SRL983073 TBH983073 TLD983073 TUZ983073 UEV983073 UOR983073 UYN983073 VIJ983073 VSF983073 WCB983073 WLX983073 WVT983073 T37 JP37 TL37 ADH37 AND37 AWZ37 BGV37 BQR37 CAN37 CKJ37 CUF37 DEB37 DNX37 DXT37 EHP37 ERL37 FBH37 FLD37 FUZ37 GEV37 GOR37 GYN37 HIJ37 HSF37 ICB37 ILX37 IVT37 JFP37 JPL37 JZH37 KJD37 KSZ37 LCV37 LMR37 LWN37 MGJ37 MQF37 NAB37 NJX37 NTT37 ODP37 ONL37 OXH37 PHD37 PQZ37 QAV37 QKR37 QUN37 REJ37 ROF37 RYB37 SHX37 SRT37 TBP37 TLL37 TVH37 UFD37 UOZ37 UYV37 VIR37 VSN37 WCJ37 WMF37 WWB37 T65576 JP65576 TL65576 ADH65576 AND65576 AWZ65576 BGV65576 BQR65576 CAN65576 CKJ65576 CUF65576 DEB65576 DNX65576 DXT65576 EHP65576 ERL65576 FBH65576 FLD65576 FUZ65576 GEV65576 GOR65576 GYN65576 HIJ65576 HSF65576 ICB65576 ILX65576 IVT65576 JFP65576 JPL65576 JZH65576 KJD65576 KSZ65576 LCV65576 LMR65576 LWN65576 MGJ65576 MQF65576 NAB65576 NJX65576 NTT65576 ODP65576 ONL65576 OXH65576 PHD65576 PQZ65576 QAV65576 QKR65576 QUN65576 REJ65576 ROF65576 RYB65576 SHX65576 SRT65576 TBP65576 TLL65576 TVH65576 UFD65576 UOZ65576 UYV65576 VIR65576 VSN65576 WCJ65576 WMF65576 WWB65576 T131112 JP131112 TL131112 ADH131112 AND131112 AWZ131112 BGV131112 BQR131112 CAN131112 CKJ131112 CUF131112 DEB131112 DNX131112 DXT131112 EHP131112 ERL131112 FBH131112 FLD131112 FUZ131112 GEV131112 GOR131112 GYN131112 HIJ131112 HSF131112 ICB131112 ILX131112 IVT131112 JFP131112 JPL131112 JZH131112 KJD131112 KSZ131112 LCV131112 LMR131112 LWN131112 MGJ131112 MQF131112 NAB131112 NJX131112 NTT131112 ODP131112 ONL131112 OXH131112 PHD131112 PQZ131112 QAV131112 QKR131112 QUN131112 REJ131112 ROF131112 RYB131112 SHX131112 SRT131112 TBP131112 TLL131112 TVH131112 UFD131112 UOZ131112 UYV131112 VIR131112 VSN131112 WCJ131112 WMF131112 WWB131112 T196648 JP196648 TL196648 ADH196648 AND196648 AWZ196648 BGV196648 BQR196648 CAN196648 CKJ196648 CUF196648 DEB196648 DNX196648 DXT196648 EHP196648 ERL196648 FBH196648 FLD196648 FUZ196648 GEV196648 GOR196648 GYN196648 HIJ196648 HSF196648 ICB196648 ILX196648 IVT196648 JFP196648 JPL196648 JZH196648 KJD196648 KSZ196648 LCV196648 LMR196648 LWN196648 MGJ196648 MQF196648 NAB196648 NJX196648 NTT196648 ODP196648 ONL196648 OXH196648 PHD196648 PQZ196648 QAV196648 QKR196648 QUN196648 REJ196648 ROF196648 RYB196648 SHX196648 SRT196648 TBP196648 TLL196648 TVH196648 UFD196648 UOZ196648 UYV196648 VIR196648 VSN196648 WCJ196648 WMF196648 WWB196648 T262184 JP262184 TL262184 ADH262184 AND262184 AWZ262184 BGV262184 BQR262184 CAN262184 CKJ262184 CUF262184 DEB262184 DNX262184 DXT262184 EHP262184 ERL262184 FBH262184 FLD262184 FUZ262184 GEV262184 GOR262184 GYN262184 HIJ262184 HSF262184 ICB262184 ILX262184 IVT262184 JFP262184 JPL262184 JZH262184 KJD262184 KSZ262184 LCV262184 LMR262184 LWN262184 MGJ262184 MQF262184 NAB262184 NJX262184 NTT262184 ODP262184 ONL262184 OXH262184 PHD262184 PQZ262184 QAV262184 QKR262184 QUN262184 REJ262184 ROF262184 RYB262184 SHX262184 SRT262184 TBP262184 TLL262184 TVH262184 UFD262184 UOZ262184 UYV262184 VIR262184 VSN262184 WCJ262184 WMF262184 WWB262184 T327720 JP327720 TL327720 ADH327720 AND327720 AWZ327720 BGV327720 BQR327720 CAN327720 CKJ327720 CUF327720 DEB327720 DNX327720 DXT327720 EHP327720 ERL327720 FBH327720 FLD327720 FUZ327720 GEV327720 GOR327720 GYN327720 HIJ327720 HSF327720 ICB327720 ILX327720 IVT327720 JFP327720 JPL327720 JZH327720 KJD327720 KSZ327720 LCV327720 LMR327720 LWN327720 MGJ327720 MQF327720 NAB327720 NJX327720 NTT327720 ODP327720 ONL327720 OXH327720 PHD327720 PQZ327720 QAV327720 QKR327720 QUN327720 REJ327720 ROF327720 RYB327720 SHX327720 SRT327720 TBP327720 TLL327720 TVH327720 UFD327720 UOZ327720 UYV327720 VIR327720 VSN327720 WCJ327720 WMF327720 WWB327720 T393256 JP393256 TL393256 ADH393256 AND393256 AWZ393256 BGV393256 BQR393256 CAN393256 CKJ393256 CUF393256 DEB393256 DNX393256 DXT393256 EHP393256 ERL393256 FBH393256 FLD393256 FUZ393256 GEV393256 GOR393256 GYN393256 HIJ393256 HSF393256 ICB393256 ILX393256 IVT393256 JFP393256 JPL393256 JZH393256 KJD393256 KSZ393256 LCV393256 LMR393256 LWN393256 MGJ393256 MQF393256 NAB393256 NJX393256 NTT393256 ODP393256 ONL393256 OXH393256 PHD393256 PQZ393256 QAV393256 QKR393256 QUN393256 REJ393256 ROF393256 RYB393256 SHX393256 SRT393256 TBP393256 TLL393256 TVH393256 UFD393256 UOZ393256 UYV393256 VIR393256 VSN393256 WCJ393256 WMF393256 WWB393256 T458792 JP458792 TL458792 ADH458792 AND458792 AWZ458792 BGV458792 BQR458792 CAN458792 CKJ458792 CUF458792 DEB458792 DNX458792 DXT458792 EHP458792 ERL458792 FBH458792 FLD458792 FUZ458792 GEV458792 GOR458792 GYN458792 HIJ458792 HSF458792 ICB458792 ILX458792 IVT458792 JFP458792 JPL458792 JZH458792 KJD458792 KSZ458792 LCV458792 LMR458792 LWN458792 MGJ458792 MQF458792 NAB458792 NJX458792 NTT458792 ODP458792 ONL458792 OXH458792 PHD458792 PQZ458792 QAV458792 QKR458792 QUN458792 REJ458792 ROF458792 RYB458792 SHX458792 SRT458792 TBP458792 TLL458792 TVH458792 UFD458792 UOZ458792 UYV458792 VIR458792 VSN458792 WCJ458792 WMF458792 WWB458792 T524328 JP524328 TL524328 ADH524328 AND524328 AWZ524328 BGV524328 BQR524328 CAN524328 CKJ524328 CUF524328 DEB524328 DNX524328 DXT524328 EHP524328 ERL524328 FBH524328 FLD524328 FUZ524328 GEV524328 GOR524328 GYN524328 HIJ524328 HSF524328 ICB524328 ILX524328 IVT524328 JFP524328 JPL524328 JZH524328 KJD524328 KSZ524328 LCV524328 LMR524328 LWN524328 MGJ524328 MQF524328 NAB524328 NJX524328 NTT524328 ODP524328 ONL524328 OXH524328 PHD524328 PQZ524328 QAV524328 QKR524328 QUN524328 REJ524328 ROF524328 RYB524328 SHX524328 SRT524328 TBP524328 TLL524328 TVH524328 UFD524328 UOZ524328 UYV524328 VIR524328 VSN524328 WCJ524328 WMF524328 WWB524328 T589864 JP589864 TL589864 ADH589864 AND589864 AWZ589864 BGV589864 BQR589864 CAN589864 CKJ589864 CUF589864 DEB589864 DNX589864 DXT589864 EHP589864 ERL589864 FBH589864 FLD589864 FUZ589864 GEV589864 GOR589864 GYN589864 HIJ589864 HSF589864 ICB589864 ILX589864 IVT589864 JFP589864 JPL589864 JZH589864 KJD589864 KSZ589864 LCV589864 LMR589864 LWN589864 MGJ589864 MQF589864 NAB589864 NJX589864 NTT589864 ODP589864 ONL589864 OXH589864 PHD589864 PQZ589864 QAV589864 QKR589864 QUN589864 REJ589864 ROF589864 RYB589864 SHX589864 SRT589864 TBP589864 TLL589864 TVH589864 UFD589864 UOZ589864 UYV589864 VIR589864 VSN589864 WCJ589864 WMF589864 WWB589864 T655400 JP655400 TL655400 ADH655400 AND655400 AWZ655400 BGV655400 BQR655400 CAN655400 CKJ655400 CUF655400 DEB655400 DNX655400 DXT655400 EHP655400 ERL655400 FBH655400 FLD655400 FUZ655400 GEV655400 GOR655400 GYN655400 HIJ655400 HSF655400 ICB655400 ILX655400 IVT655400 JFP655400 JPL655400 JZH655400 KJD655400 KSZ655400 LCV655400 LMR655400 LWN655400 MGJ655400 MQF655400 NAB655400 NJX655400 NTT655400 ODP655400 ONL655400 OXH655400 PHD655400 PQZ655400 QAV655400 QKR655400 QUN655400 REJ655400 ROF655400 RYB655400 SHX655400 SRT655400 TBP655400 TLL655400 TVH655400 UFD655400 UOZ655400 UYV655400 VIR655400 VSN655400 WCJ655400 WMF655400 WWB655400 T720936 JP720936 TL720936 ADH720936 AND720936 AWZ720936 BGV720936 BQR720936 CAN720936 CKJ720936 CUF720936 DEB720936 DNX720936 DXT720936 EHP720936 ERL720936 FBH720936 FLD720936 FUZ720936 GEV720936 GOR720936 GYN720936 HIJ720936 HSF720936 ICB720936 ILX720936 IVT720936 JFP720936 JPL720936 JZH720936 KJD720936 KSZ720936 LCV720936 LMR720936 LWN720936 MGJ720936 MQF720936 NAB720936 NJX720936 NTT720936 ODP720936 ONL720936 OXH720936 PHD720936 PQZ720936 QAV720936 QKR720936 QUN720936 REJ720936 ROF720936 RYB720936 SHX720936 SRT720936 TBP720936 TLL720936 TVH720936 UFD720936 UOZ720936 UYV720936 VIR720936 VSN720936 WCJ720936 WMF720936 WWB720936 T786472 JP786472 TL786472 ADH786472 AND786472 AWZ786472 BGV786472 BQR786472 CAN786472 CKJ786472 CUF786472 DEB786472 DNX786472 DXT786472 EHP786472 ERL786472 FBH786472 FLD786472 FUZ786472 GEV786472 GOR786472 GYN786472 HIJ786472 HSF786472 ICB786472 ILX786472 IVT786472 JFP786472 JPL786472 JZH786472 KJD786472 KSZ786472 LCV786472 LMR786472 LWN786472 MGJ786472 MQF786472 NAB786472 NJX786472 NTT786472 ODP786472 ONL786472 OXH786472 PHD786472 PQZ786472 QAV786472 QKR786472 QUN786472 REJ786472 ROF786472 RYB786472 SHX786472 SRT786472 TBP786472 TLL786472 TVH786472 UFD786472 UOZ786472 UYV786472 VIR786472 VSN786472 WCJ786472 WMF786472 WWB786472 T852008 JP852008 TL852008 ADH852008 AND852008 AWZ852008 BGV852008 BQR852008 CAN852008 CKJ852008 CUF852008 DEB852008 DNX852008 DXT852008 EHP852008 ERL852008 FBH852008 FLD852008 FUZ852008 GEV852008 GOR852008 GYN852008 HIJ852008 HSF852008 ICB852008 ILX852008 IVT852008 JFP852008 JPL852008 JZH852008 KJD852008 KSZ852008 LCV852008 LMR852008 LWN852008 MGJ852008 MQF852008 NAB852008 NJX852008 NTT852008 ODP852008 ONL852008 OXH852008 PHD852008 PQZ852008 QAV852008 QKR852008 QUN852008 REJ852008 ROF852008 RYB852008 SHX852008 SRT852008 TBP852008 TLL852008 TVH852008 UFD852008 UOZ852008 UYV852008 VIR852008 VSN852008 WCJ852008 WMF852008 WWB852008 T917544 JP917544 TL917544 ADH917544 AND917544 AWZ917544 BGV917544 BQR917544 CAN917544 CKJ917544 CUF917544 DEB917544 DNX917544 DXT917544 EHP917544 ERL917544 FBH917544 FLD917544 FUZ917544 GEV917544 GOR917544 GYN917544 HIJ917544 HSF917544 ICB917544 ILX917544 IVT917544 JFP917544 JPL917544 JZH917544 KJD917544 KSZ917544 LCV917544 LMR917544 LWN917544 MGJ917544 MQF917544 NAB917544 NJX917544 NTT917544 ODP917544 ONL917544 OXH917544 PHD917544 PQZ917544 QAV917544 QKR917544 QUN917544 REJ917544 ROF917544 RYB917544 SHX917544 SRT917544 TBP917544 TLL917544 TVH917544 UFD917544 UOZ917544 UYV917544 VIR917544 VSN917544 WCJ917544 WMF917544 WWB917544 T983080 JP983080 TL983080 ADH983080 AND983080 AWZ983080 BGV983080 BQR983080 CAN983080 CKJ983080 CUF983080 DEB983080 DNX983080 DXT983080 EHP983080 ERL983080 FBH983080 FLD983080 FUZ983080 GEV983080 GOR983080 GYN983080 HIJ983080 HSF983080 ICB983080 ILX983080 IVT983080 JFP983080 JPL983080 JZH983080 KJD983080 KSZ983080 LCV983080 LMR983080 LWN983080 MGJ983080 MQF983080 NAB983080 NJX983080 NTT983080 ODP983080 ONL983080 OXH983080 PHD983080 PQZ983080 QAV983080 QKR983080 QUN983080 REJ983080 ROF983080 RYB983080 SHX983080 SRT983080 TBP983080 TLL983080 TVH983080 UFD983080 UOZ983080 UYV983080 VIR983080 VSN983080 WCJ983080 WMF983080 WWB983080 L26 JH26 TD26 ACZ26 AMV26 AWR26 BGN26 BQJ26 CAF26 CKB26 CTX26 DDT26 DNP26 DXL26 EHH26 ERD26 FAZ26 FKV26 FUR26 GEN26 GOJ26 GYF26 HIB26 HRX26 IBT26 ILP26 IVL26 JFH26 JPD26 JYZ26 KIV26 KSR26 LCN26 LMJ26 LWF26 MGB26 MPX26 MZT26 NJP26 NTL26 ODH26 OND26 OWZ26 PGV26 PQR26 QAN26 QKJ26 QUF26 REB26 RNX26 RXT26 SHP26 SRL26 TBH26 TLD26 TUZ26 UEV26 UOR26 UYN26 VIJ26 VSF26 WCB26 WLX26 WVT26 L65565 JH65565 TD65565 ACZ65565 AMV65565 AWR65565 BGN65565 BQJ65565 CAF65565 CKB65565 CTX65565 DDT65565 DNP65565 DXL65565 EHH65565 ERD65565 FAZ65565 FKV65565 FUR65565 GEN65565 GOJ65565 GYF65565 HIB65565 HRX65565 IBT65565 ILP65565 IVL65565 JFH65565 JPD65565 JYZ65565 KIV65565 KSR65565 LCN65565 LMJ65565 LWF65565 MGB65565 MPX65565 MZT65565 NJP65565 NTL65565 ODH65565 OND65565 OWZ65565 PGV65565 PQR65565 QAN65565 QKJ65565 QUF65565 REB65565 RNX65565 RXT65565 SHP65565 SRL65565 TBH65565 TLD65565 TUZ65565 UEV65565 UOR65565 UYN65565 VIJ65565 VSF65565 WCB65565 WLX65565 WVT65565 L131101 JH131101 TD131101 ACZ131101 AMV131101 AWR131101 BGN131101 BQJ131101 CAF131101 CKB131101 CTX131101 DDT131101 DNP131101 DXL131101 EHH131101 ERD131101 FAZ131101 FKV131101 FUR131101 GEN131101 GOJ131101 GYF131101 HIB131101 HRX131101 IBT131101 ILP131101 IVL131101 JFH131101 JPD131101 JYZ131101 KIV131101 KSR131101 LCN131101 LMJ131101 LWF131101 MGB131101 MPX131101 MZT131101 NJP131101 NTL131101 ODH131101 OND131101 OWZ131101 PGV131101 PQR131101 QAN131101 QKJ131101 QUF131101 REB131101 RNX131101 RXT131101 SHP131101 SRL131101 TBH131101 TLD131101 TUZ131101 UEV131101 UOR131101 UYN131101 VIJ131101 VSF131101 WCB131101 WLX131101 WVT131101 L196637 JH196637 TD196637 ACZ196637 AMV196637 AWR196637 BGN196637 BQJ196637 CAF196637 CKB196637 CTX196637 DDT196637 DNP196637 DXL196637 EHH196637 ERD196637 FAZ196637 FKV196637 FUR196637 GEN196637 GOJ196637 GYF196637 HIB196637 HRX196637 IBT196637 ILP196637 IVL196637 JFH196637 JPD196637 JYZ196637 KIV196637 KSR196637 LCN196637 LMJ196637 LWF196637 MGB196637 MPX196637 MZT196637 NJP196637 NTL196637 ODH196637 OND196637 OWZ196637 PGV196637 PQR196637 QAN196637 QKJ196637 QUF196637 REB196637 RNX196637 RXT196637 SHP196637 SRL196637 TBH196637 TLD196637 TUZ196637 UEV196637 UOR196637 UYN196637 VIJ196637 VSF196637 WCB196637 WLX196637 WVT196637 L262173 JH262173 TD262173 ACZ262173 AMV262173 AWR262173 BGN262173 BQJ262173 CAF262173 CKB262173 CTX262173 DDT262173 DNP262173 DXL262173 EHH262173 ERD262173 FAZ262173 FKV262173 FUR262173 GEN262173 GOJ262173 GYF262173 HIB262173 HRX262173 IBT262173 ILP262173 IVL262173 JFH262173 JPD262173 JYZ262173 KIV262173 KSR262173 LCN262173 LMJ262173 LWF262173 MGB262173 MPX262173 MZT262173 NJP262173 NTL262173 ODH262173 OND262173 OWZ262173 PGV262173 PQR262173 QAN262173 QKJ262173 QUF262173 REB262173 RNX262173 RXT262173 SHP262173 SRL262173 TBH262173 TLD262173 TUZ262173 UEV262173 UOR262173 UYN262173 VIJ262173 VSF262173 WCB262173 WLX262173 WVT262173 L327709 JH327709 TD327709 ACZ327709 AMV327709 AWR327709 BGN327709 BQJ327709 CAF327709 CKB327709 CTX327709 DDT327709 DNP327709 DXL327709 EHH327709 ERD327709 FAZ327709 FKV327709 FUR327709 GEN327709 GOJ327709 GYF327709 HIB327709 HRX327709 IBT327709 ILP327709 IVL327709 JFH327709 JPD327709 JYZ327709 KIV327709 KSR327709 LCN327709 LMJ327709 LWF327709 MGB327709 MPX327709 MZT327709 NJP327709 NTL327709 ODH327709 OND327709 OWZ327709 PGV327709 PQR327709 QAN327709 QKJ327709 QUF327709 REB327709 RNX327709 RXT327709 SHP327709 SRL327709 TBH327709 TLD327709 TUZ327709 UEV327709 UOR327709 UYN327709 VIJ327709 VSF327709 WCB327709 WLX327709 WVT327709 L393245 JH393245 TD393245 ACZ393245 AMV393245 AWR393245 BGN393245 BQJ393245 CAF393245 CKB393245 CTX393245 DDT393245 DNP393245 DXL393245 EHH393245 ERD393245 FAZ393245 FKV393245 FUR393245 GEN393245 GOJ393245 GYF393245 HIB393245 HRX393245 IBT393245 ILP393245 IVL393245 JFH393245 JPD393245 JYZ393245 KIV393245 KSR393245 LCN393245 LMJ393245 LWF393245 MGB393245 MPX393245 MZT393245 NJP393245 NTL393245 ODH393245 OND393245 OWZ393245 PGV393245 PQR393245 QAN393245 QKJ393245 QUF393245 REB393245 RNX393245 RXT393245 SHP393245 SRL393245 TBH393245 TLD393245 TUZ393245 UEV393245 UOR393245 UYN393245 VIJ393245 VSF393245 WCB393245 WLX393245 WVT393245 L458781 JH458781 TD458781 ACZ458781 AMV458781 AWR458781 BGN458781 BQJ458781 CAF458781 CKB458781 CTX458781 DDT458781 DNP458781 DXL458781 EHH458781 ERD458781 FAZ458781 FKV458781 FUR458781 GEN458781 GOJ458781 GYF458781 HIB458781 HRX458781 IBT458781 ILP458781 IVL458781 JFH458781 JPD458781 JYZ458781 KIV458781 KSR458781 LCN458781 LMJ458781 LWF458781 MGB458781 MPX458781 MZT458781 NJP458781 NTL458781 ODH458781 OND458781 OWZ458781 PGV458781 PQR458781 QAN458781 QKJ458781 QUF458781 REB458781 RNX458781 RXT458781 SHP458781 SRL458781 TBH458781 TLD458781 TUZ458781 UEV458781 UOR458781 UYN458781 VIJ458781 VSF458781 WCB458781 WLX458781 WVT458781 L524317 JH524317 TD524317 ACZ524317 AMV524317 AWR524317 BGN524317 BQJ524317 CAF524317 CKB524317 CTX524317 DDT524317 DNP524317 DXL524317 EHH524317 ERD524317 FAZ524317 FKV524317 FUR524317 GEN524317 GOJ524317 GYF524317 HIB524317 HRX524317 IBT524317 ILP524317 IVL524317 JFH524317 JPD524317 JYZ524317 KIV524317 KSR524317 LCN524317 LMJ524317 LWF524317 MGB524317 MPX524317 MZT524317 NJP524317 NTL524317 ODH524317 OND524317 OWZ524317 PGV524317 PQR524317 QAN524317 QKJ524317 QUF524317 REB524317 RNX524317 RXT524317 SHP524317 SRL524317 TBH524317 TLD524317 TUZ524317 UEV524317 UOR524317 UYN524317 VIJ524317 VSF524317 WCB524317 WLX524317 WVT524317 L589853 JH589853 TD589853 ACZ589853 AMV589853 AWR589853 BGN589853 BQJ589853 CAF589853 CKB589853 CTX589853 DDT589853 DNP589853 DXL589853 EHH589853 ERD589853 FAZ589853 FKV589853 FUR589853 GEN589853 GOJ589853 GYF589853 HIB589853 HRX589853 IBT589853 ILP589853 IVL589853 JFH589853 JPD589853 JYZ589853 KIV589853 KSR589853 LCN589853 LMJ589853 LWF589853 MGB589853 MPX589853 MZT589853 NJP589853 NTL589853 ODH589853 OND589853 OWZ589853 PGV589853 PQR589853 QAN589853 QKJ589853 QUF589853 REB589853 RNX589853 RXT589853 SHP589853 SRL589853 TBH589853 TLD589853 TUZ589853 UEV589853 UOR589853 UYN589853 VIJ589853 VSF589853 WCB589853 WLX589853 WVT589853 L655389 JH655389 TD655389 ACZ655389 AMV655389 AWR655389 BGN655389 BQJ655389 CAF655389 CKB655389 CTX655389 DDT655389 DNP655389 DXL655389 EHH655389 ERD655389 FAZ655389 FKV655389 FUR655389 GEN655389 GOJ655389 GYF655389 HIB655389 HRX655389 IBT655389 ILP655389 IVL655389 JFH655389 JPD655389 JYZ655389 KIV655389 KSR655389 LCN655389 LMJ655389 LWF655389 MGB655389 MPX655389 MZT655389 NJP655389 NTL655389 ODH655389 OND655389 OWZ655389 PGV655389 PQR655389 QAN655389 QKJ655389 QUF655389 REB655389 RNX655389 RXT655389 SHP655389 SRL655389 TBH655389 TLD655389 TUZ655389 UEV655389 UOR655389 UYN655389 VIJ655389 VSF655389 WCB655389 WLX655389 WVT655389 L720925 JH720925 TD720925 ACZ720925 AMV720925 AWR720925 BGN720925 BQJ720925 CAF720925 CKB720925 CTX720925 DDT720925 DNP720925 DXL720925 EHH720925 ERD720925 FAZ720925 FKV720925 FUR720925 GEN720925 GOJ720925 GYF720925 HIB720925 HRX720925 IBT720925 ILP720925 IVL720925 JFH720925 JPD720925 JYZ720925 KIV720925 KSR720925 LCN720925 LMJ720925 LWF720925 MGB720925 MPX720925 MZT720925 NJP720925 NTL720925 ODH720925 OND720925 OWZ720925 PGV720925 PQR720925 QAN720925 QKJ720925 QUF720925 REB720925 RNX720925 RXT720925 SHP720925 SRL720925 TBH720925 TLD720925 TUZ720925 UEV720925 UOR720925 UYN720925 VIJ720925 VSF720925 WCB720925 WLX720925 WVT720925 L786461 JH786461 TD786461 ACZ786461 AMV786461 AWR786461 BGN786461 BQJ786461 CAF786461 CKB786461 CTX786461 DDT786461 DNP786461 DXL786461 EHH786461 ERD786461 FAZ786461 FKV786461 FUR786461 GEN786461 GOJ786461 GYF786461 HIB786461 HRX786461 IBT786461 ILP786461 IVL786461 JFH786461 JPD786461 JYZ786461 KIV786461 KSR786461 LCN786461 LMJ786461 LWF786461 MGB786461 MPX786461 MZT786461 NJP786461 NTL786461 ODH786461 OND786461 OWZ786461 PGV786461 PQR786461 QAN786461 QKJ786461 QUF786461 REB786461 RNX786461 RXT786461 SHP786461 SRL786461 TBH786461 TLD786461 TUZ786461 UEV786461 UOR786461 UYN786461 VIJ786461 VSF786461 WCB786461 WLX786461 WVT786461 L851997 JH851997 TD851997 ACZ851997 AMV851997 AWR851997 BGN851997 BQJ851997 CAF851997 CKB851997 CTX851997 DDT851997 DNP851997 DXL851997 EHH851997 ERD851997 FAZ851997 FKV851997 FUR851997 GEN851997 GOJ851997 GYF851997 HIB851997 HRX851997 IBT851997 ILP851997 IVL851997 JFH851997 JPD851997 JYZ851997 KIV851997 KSR851997 LCN851997 LMJ851997 LWF851997 MGB851997 MPX851997 MZT851997 NJP851997 NTL851997 ODH851997 OND851997 OWZ851997 PGV851997 PQR851997 QAN851997 QKJ851997 QUF851997 REB851997 RNX851997 RXT851997 SHP851997 SRL851997 TBH851997 TLD851997 TUZ851997 UEV851997 UOR851997 UYN851997 VIJ851997 VSF851997 WCB851997 WLX851997 WVT851997 L917533 JH917533 TD917533 ACZ917533 AMV917533 AWR917533 BGN917533 BQJ917533 CAF917533 CKB917533 CTX917533 DDT917533 DNP917533 DXL917533 EHH917533 ERD917533 FAZ917533 FKV917533 FUR917533 GEN917533 GOJ917533 GYF917533 HIB917533 HRX917533 IBT917533 ILP917533 IVL917533 JFH917533 JPD917533 JYZ917533 KIV917533 KSR917533 LCN917533 LMJ917533 LWF917533 MGB917533 MPX917533 MZT917533 NJP917533 NTL917533 ODH917533 OND917533 OWZ917533 PGV917533 PQR917533 QAN917533 QKJ917533 QUF917533 REB917533 RNX917533 RXT917533 SHP917533 SRL917533 TBH917533 TLD917533 TUZ917533 UEV917533 UOR917533 UYN917533 VIJ917533 VSF917533 WCB917533 WLX917533 WVT917533 L983069 JH983069 TD983069 ACZ983069 AMV983069 AWR983069 BGN983069 BQJ983069 CAF983069 CKB983069 CTX983069 DDT983069 DNP983069 DXL983069 EHH983069 ERD983069 FAZ983069 FKV983069 FUR983069 GEN983069 GOJ983069 GYF983069 HIB983069 HRX983069 IBT983069 ILP983069 IVL983069 JFH983069 JPD983069 JYZ983069 KIV983069 KSR983069 LCN983069 LMJ983069 LWF983069 MGB983069 MPX983069 MZT983069 NJP983069 NTL983069 ODH983069 OND983069 OWZ983069 PGV983069 PQR983069 QAN983069 QKJ983069 QUF983069 REB983069 RNX983069 RXT983069 SHP983069 SRL983069 TBH983069 TLD983069 TUZ983069 UEV983069 UOR983069 UYN983069 VIJ983069 VSF983069 WCB983069 WLX983069 WVT983069 S30 JO30 TK30 ADG30 ANC30 AWY30 BGU30 BQQ30 CAM30 CKI30 CUE30 DEA30 DNW30 DXS30 EHO30 ERK30 FBG30 FLC30 FUY30 GEU30 GOQ30 GYM30 HII30 HSE30 ICA30 ILW30 IVS30 JFO30 JPK30 JZG30 KJC30 KSY30 LCU30 LMQ30 LWM30 MGI30 MQE30 NAA30 NJW30 NTS30 ODO30 ONK30 OXG30 PHC30 PQY30 QAU30 QKQ30 QUM30 REI30 ROE30 RYA30 SHW30 SRS30 TBO30 TLK30 TVG30 UFC30 UOY30 UYU30 VIQ30 VSM30 WCI30 WME30 WWA30 S65569 JO65569 TK65569 ADG65569 ANC65569 AWY65569 BGU65569 BQQ65569 CAM65569 CKI65569 CUE65569 DEA65569 DNW65569 DXS65569 EHO65569 ERK65569 FBG65569 FLC65569 FUY65569 GEU65569 GOQ65569 GYM65569 HII65569 HSE65569 ICA65569 ILW65569 IVS65569 JFO65569 JPK65569 JZG65569 KJC65569 KSY65569 LCU65569 LMQ65569 LWM65569 MGI65569 MQE65569 NAA65569 NJW65569 NTS65569 ODO65569 ONK65569 OXG65569 PHC65569 PQY65569 QAU65569 QKQ65569 QUM65569 REI65569 ROE65569 RYA65569 SHW65569 SRS65569 TBO65569 TLK65569 TVG65569 UFC65569 UOY65569 UYU65569 VIQ65569 VSM65569 WCI65569 WME65569 WWA65569 S131105 JO131105 TK131105 ADG131105 ANC131105 AWY131105 BGU131105 BQQ131105 CAM131105 CKI131105 CUE131105 DEA131105 DNW131105 DXS131105 EHO131105 ERK131105 FBG131105 FLC131105 FUY131105 GEU131105 GOQ131105 GYM131105 HII131105 HSE131105 ICA131105 ILW131105 IVS131105 JFO131105 JPK131105 JZG131105 KJC131105 KSY131105 LCU131105 LMQ131105 LWM131105 MGI131105 MQE131105 NAA131105 NJW131105 NTS131105 ODO131105 ONK131105 OXG131105 PHC131105 PQY131105 QAU131105 QKQ131105 QUM131105 REI131105 ROE131105 RYA131105 SHW131105 SRS131105 TBO131105 TLK131105 TVG131105 UFC131105 UOY131105 UYU131105 VIQ131105 VSM131105 WCI131105 WME131105 WWA131105 S196641 JO196641 TK196641 ADG196641 ANC196641 AWY196641 BGU196641 BQQ196641 CAM196641 CKI196641 CUE196641 DEA196641 DNW196641 DXS196641 EHO196641 ERK196641 FBG196641 FLC196641 FUY196641 GEU196641 GOQ196641 GYM196641 HII196641 HSE196641 ICA196641 ILW196641 IVS196641 JFO196641 JPK196641 JZG196641 KJC196641 KSY196641 LCU196641 LMQ196641 LWM196641 MGI196641 MQE196641 NAA196641 NJW196641 NTS196641 ODO196641 ONK196641 OXG196641 PHC196641 PQY196641 QAU196641 QKQ196641 QUM196641 REI196641 ROE196641 RYA196641 SHW196641 SRS196641 TBO196641 TLK196641 TVG196641 UFC196641 UOY196641 UYU196641 VIQ196641 VSM196641 WCI196641 WME196641 WWA196641 S262177 JO262177 TK262177 ADG262177 ANC262177 AWY262177 BGU262177 BQQ262177 CAM262177 CKI262177 CUE262177 DEA262177 DNW262177 DXS262177 EHO262177 ERK262177 FBG262177 FLC262177 FUY262177 GEU262177 GOQ262177 GYM262177 HII262177 HSE262177 ICA262177 ILW262177 IVS262177 JFO262177 JPK262177 JZG262177 KJC262177 KSY262177 LCU262177 LMQ262177 LWM262177 MGI262177 MQE262177 NAA262177 NJW262177 NTS262177 ODO262177 ONK262177 OXG262177 PHC262177 PQY262177 QAU262177 QKQ262177 QUM262177 REI262177 ROE262177 RYA262177 SHW262177 SRS262177 TBO262177 TLK262177 TVG262177 UFC262177 UOY262177 UYU262177 VIQ262177 VSM262177 WCI262177 WME262177 WWA262177 S327713 JO327713 TK327713 ADG327713 ANC327713 AWY327713 BGU327713 BQQ327713 CAM327713 CKI327713 CUE327713 DEA327713 DNW327713 DXS327713 EHO327713 ERK327713 FBG327713 FLC327713 FUY327713 GEU327713 GOQ327713 GYM327713 HII327713 HSE327713 ICA327713 ILW327713 IVS327713 JFO327713 JPK327713 JZG327713 KJC327713 KSY327713 LCU327713 LMQ327713 LWM327713 MGI327713 MQE327713 NAA327713 NJW327713 NTS327713 ODO327713 ONK327713 OXG327713 PHC327713 PQY327713 QAU327713 QKQ327713 QUM327713 REI327713 ROE327713 RYA327713 SHW327713 SRS327713 TBO327713 TLK327713 TVG327713 UFC327713 UOY327713 UYU327713 VIQ327713 VSM327713 WCI327713 WME327713 WWA327713 S393249 JO393249 TK393249 ADG393249 ANC393249 AWY393249 BGU393249 BQQ393249 CAM393249 CKI393249 CUE393249 DEA393249 DNW393249 DXS393249 EHO393249 ERK393249 FBG393249 FLC393249 FUY393249 GEU393249 GOQ393249 GYM393249 HII393249 HSE393249 ICA393249 ILW393249 IVS393249 JFO393249 JPK393249 JZG393249 KJC393249 KSY393249 LCU393249 LMQ393249 LWM393249 MGI393249 MQE393249 NAA393249 NJW393249 NTS393249 ODO393249 ONK393249 OXG393249 PHC393249 PQY393249 QAU393249 QKQ393249 QUM393249 REI393249 ROE393249 RYA393249 SHW393249 SRS393249 TBO393249 TLK393249 TVG393249 UFC393249 UOY393249 UYU393249 VIQ393249 VSM393249 WCI393249 WME393249 WWA393249 S458785 JO458785 TK458785 ADG458785 ANC458785 AWY458785 BGU458785 BQQ458785 CAM458785 CKI458785 CUE458785 DEA458785 DNW458785 DXS458785 EHO458785 ERK458785 FBG458785 FLC458785 FUY458785 GEU458785 GOQ458785 GYM458785 HII458785 HSE458785 ICA458785 ILW458785 IVS458785 JFO458785 JPK458785 JZG458785 KJC458785 KSY458785 LCU458785 LMQ458785 LWM458785 MGI458785 MQE458785 NAA458785 NJW458785 NTS458785 ODO458785 ONK458785 OXG458785 PHC458785 PQY458785 QAU458785 QKQ458785 QUM458785 REI458785 ROE458785 RYA458785 SHW458785 SRS458785 TBO458785 TLK458785 TVG458785 UFC458785 UOY458785 UYU458785 VIQ458785 VSM458785 WCI458785 WME458785 WWA458785 S524321 JO524321 TK524321 ADG524321 ANC524321 AWY524321 BGU524321 BQQ524321 CAM524321 CKI524321 CUE524321 DEA524321 DNW524321 DXS524321 EHO524321 ERK524321 FBG524321 FLC524321 FUY524321 GEU524321 GOQ524321 GYM524321 HII524321 HSE524321 ICA524321 ILW524321 IVS524321 JFO524321 JPK524321 JZG524321 KJC524321 KSY524321 LCU524321 LMQ524321 LWM524321 MGI524321 MQE524321 NAA524321 NJW524321 NTS524321 ODO524321 ONK524321 OXG524321 PHC524321 PQY524321 QAU524321 QKQ524321 QUM524321 REI524321 ROE524321 RYA524321 SHW524321 SRS524321 TBO524321 TLK524321 TVG524321 UFC524321 UOY524321 UYU524321 VIQ524321 VSM524321 WCI524321 WME524321 WWA524321 S589857 JO589857 TK589857 ADG589857 ANC589857 AWY589857 BGU589857 BQQ589857 CAM589857 CKI589857 CUE589857 DEA589857 DNW589857 DXS589857 EHO589857 ERK589857 FBG589857 FLC589857 FUY589857 GEU589857 GOQ589857 GYM589857 HII589857 HSE589857 ICA589857 ILW589857 IVS589857 JFO589857 JPK589857 JZG589857 KJC589857 KSY589857 LCU589857 LMQ589857 LWM589857 MGI589857 MQE589857 NAA589857 NJW589857 NTS589857 ODO589857 ONK589857 OXG589857 PHC589857 PQY589857 QAU589857 QKQ589857 QUM589857 REI589857 ROE589857 RYA589857 SHW589857 SRS589857 TBO589857 TLK589857 TVG589857 UFC589857 UOY589857 UYU589857 VIQ589857 VSM589857 WCI589857 WME589857 WWA589857 S655393 JO655393 TK655393 ADG655393 ANC655393 AWY655393 BGU655393 BQQ655393 CAM655393 CKI655393 CUE655393 DEA655393 DNW655393 DXS655393 EHO655393 ERK655393 FBG655393 FLC655393 FUY655393 GEU655393 GOQ655393 GYM655393 HII655393 HSE655393 ICA655393 ILW655393 IVS655393 JFO655393 JPK655393 JZG655393 KJC655393 KSY655393 LCU655393 LMQ655393 LWM655393 MGI655393 MQE655393 NAA655393 NJW655393 NTS655393 ODO655393 ONK655393 OXG655393 PHC655393 PQY655393 QAU655393 QKQ655393 QUM655393 REI655393 ROE655393 RYA655393 SHW655393 SRS655393 TBO655393 TLK655393 TVG655393 UFC655393 UOY655393 UYU655393 VIQ655393 VSM655393 WCI655393 WME655393 WWA655393 S720929 JO720929 TK720929 ADG720929 ANC720929 AWY720929 BGU720929 BQQ720929 CAM720929 CKI720929 CUE720929 DEA720929 DNW720929 DXS720929 EHO720929 ERK720929 FBG720929 FLC720929 FUY720929 GEU720929 GOQ720929 GYM720929 HII720929 HSE720929 ICA720929 ILW720929 IVS720929 JFO720929 JPK720929 JZG720929 KJC720929 KSY720929 LCU720929 LMQ720929 LWM720929 MGI720929 MQE720929 NAA720929 NJW720929 NTS720929 ODO720929 ONK720929 OXG720929 PHC720929 PQY720929 QAU720929 QKQ720929 QUM720929 REI720929 ROE720929 RYA720929 SHW720929 SRS720929 TBO720929 TLK720929 TVG720929 UFC720929 UOY720929 UYU720929 VIQ720929 VSM720929 WCI720929 WME720929 WWA720929 S786465 JO786465 TK786465 ADG786465 ANC786465 AWY786465 BGU786465 BQQ786465 CAM786465 CKI786465 CUE786465 DEA786465 DNW786465 DXS786465 EHO786465 ERK786465 FBG786465 FLC786465 FUY786465 GEU786465 GOQ786465 GYM786465 HII786465 HSE786465 ICA786465 ILW786465 IVS786465 JFO786465 JPK786465 JZG786465 KJC786465 KSY786465 LCU786465 LMQ786465 LWM786465 MGI786465 MQE786465 NAA786465 NJW786465 NTS786465 ODO786465 ONK786465 OXG786465 PHC786465 PQY786465 QAU786465 QKQ786465 QUM786465 REI786465 ROE786465 RYA786465 SHW786465 SRS786465 TBO786465 TLK786465 TVG786465 UFC786465 UOY786465 UYU786465 VIQ786465 VSM786465 WCI786465 WME786465 WWA786465 S852001 JO852001 TK852001 ADG852001 ANC852001 AWY852001 BGU852001 BQQ852001 CAM852001 CKI852001 CUE852001 DEA852001 DNW852001 DXS852001 EHO852001 ERK852001 FBG852001 FLC852001 FUY852001 GEU852001 GOQ852001 GYM852001 HII852001 HSE852001 ICA852001 ILW852001 IVS852001 JFO852001 JPK852001 JZG852001 KJC852001 KSY852001 LCU852001 LMQ852001 LWM852001 MGI852001 MQE852001 NAA852001 NJW852001 NTS852001 ODO852001 ONK852001 OXG852001 PHC852001 PQY852001 QAU852001 QKQ852001 QUM852001 REI852001 ROE852001 RYA852001 SHW852001 SRS852001 TBO852001 TLK852001 TVG852001 UFC852001 UOY852001 UYU852001 VIQ852001 VSM852001 WCI852001 WME852001 WWA852001 S917537 JO917537 TK917537 ADG917537 ANC917537 AWY917537 BGU917537 BQQ917537 CAM917537 CKI917537 CUE917537 DEA917537 DNW917537 DXS917537 EHO917537 ERK917537 FBG917537 FLC917537 FUY917537 GEU917537 GOQ917537 GYM917537 HII917537 HSE917537 ICA917537 ILW917537 IVS917537 JFO917537 JPK917537 JZG917537 KJC917537 KSY917537 LCU917537 LMQ917537 LWM917537 MGI917537 MQE917537 NAA917537 NJW917537 NTS917537 ODO917537 ONK917537 OXG917537 PHC917537 PQY917537 QAU917537 QKQ917537 QUM917537 REI917537 ROE917537 RYA917537 SHW917537 SRS917537 TBO917537 TLK917537 TVG917537 UFC917537 UOY917537 UYU917537 VIQ917537 VSM917537 WCI917537 WME917537 WWA917537 S983073 JO983073 TK983073 ADG983073 ANC983073 AWY983073 BGU983073 BQQ983073 CAM983073 CKI983073 CUE983073 DEA983073 DNW983073 DXS983073 EHO983073 ERK983073 FBG983073 FLC983073 FUY983073 GEU983073 GOQ983073 GYM983073 HII983073 HSE983073 ICA983073 ILW983073 IVS983073 JFO983073 JPK983073 JZG983073 KJC983073 KSY983073 LCU983073 LMQ983073 LWM983073 MGI983073 MQE983073 NAA983073 NJW983073 NTS983073 ODO983073 ONK983073 OXG983073 PHC983073 PQY983073 QAU983073 QKQ983073 QUM983073 REI983073 ROE983073 RYA983073 SHW983073 SRS983073 TBO983073 TLK983073 TVG983073 UFC983073 UOY983073 UYU983073 VIQ983073 VSM983073 WCI983073 WME983073 WWA983073 S26 JO26 TK26 ADG26 ANC26 AWY26 BGU26 BQQ26 CAM26 CKI26 CUE26 DEA26 DNW26 DXS26 EHO26 ERK26 FBG26 FLC26 FUY26 GEU26 GOQ26 GYM26 HII26 HSE26 ICA26 ILW26 IVS26 JFO26 JPK26 JZG26 KJC26 KSY26 LCU26 LMQ26 LWM26 MGI26 MQE26 NAA26 NJW26 NTS26 ODO26 ONK26 OXG26 PHC26 PQY26 QAU26 QKQ26 QUM26 REI26 ROE26 RYA26 SHW26 SRS26 TBO26 TLK26 TVG26 UFC26 UOY26 UYU26 VIQ26 VSM26 WCI26 WME26 WWA26 S65565 JO65565 TK65565 ADG65565 ANC65565 AWY65565 BGU65565 BQQ65565 CAM65565 CKI65565 CUE65565 DEA65565 DNW65565 DXS65565 EHO65565 ERK65565 FBG65565 FLC65565 FUY65565 GEU65565 GOQ65565 GYM65565 HII65565 HSE65565 ICA65565 ILW65565 IVS65565 JFO65565 JPK65565 JZG65565 KJC65565 KSY65565 LCU65565 LMQ65565 LWM65565 MGI65565 MQE65565 NAA65565 NJW65565 NTS65565 ODO65565 ONK65565 OXG65565 PHC65565 PQY65565 QAU65565 QKQ65565 QUM65565 REI65565 ROE65565 RYA65565 SHW65565 SRS65565 TBO65565 TLK65565 TVG65565 UFC65565 UOY65565 UYU65565 VIQ65565 VSM65565 WCI65565 WME65565 WWA65565 S131101 JO131101 TK131101 ADG131101 ANC131101 AWY131101 BGU131101 BQQ131101 CAM131101 CKI131101 CUE131101 DEA131101 DNW131101 DXS131101 EHO131101 ERK131101 FBG131101 FLC131101 FUY131101 GEU131101 GOQ131101 GYM131101 HII131101 HSE131101 ICA131101 ILW131101 IVS131101 JFO131101 JPK131101 JZG131101 KJC131101 KSY131101 LCU131101 LMQ131101 LWM131101 MGI131101 MQE131101 NAA131101 NJW131101 NTS131101 ODO131101 ONK131101 OXG131101 PHC131101 PQY131101 QAU131101 QKQ131101 QUM131101 REI131101 ROE131101 RYA131101 SHW131101 SRS131101 TBO131101 TLK131101 TVG131101 UFC131101 UOY131101 UYU131101 VIQ131101 VSM131101 WCI131101 WME131101 WWA131101 S196637 JO196637 TK196637 ADG196637 ANC196637 AWY196637 BGU196637 BQQ196637 CAM196637 CKI196637 CUE196637 DEA196637 DNW196637 DXS196637 EHO196637 ERK196637 FBG196637 FLC196637 FUY196637 GEU196637 GOQ196637 GYM196637 HII196637 HSE196637 ICA196637 ILW196637 IVS196637 JFO196637 JPK196637 JZG196637 KJC196637 KSY196637 LCU196637 LMQ196637 LWM196637 MGI196637 MQE196637 NAA196637 NJW196637 NTS196637 ODO196637 ONK196637 OXG196637 PHC196637 PQY196637 QAU196637 QKQ196637 QUM196637 REI196637 ROE196637 RYA196637 SHW196637 SRS196637 TBO196637 TLK196637 TVG196637 UFC196637 UOY196637 UYU196637 VIQ196637 VSM196637 WCI196637 WME196637 WWA196637 S262173 JO262173 TK262173 ADG262173 ANC262173 AWY262173 BGU262173 BQQ262173 CAM262173 CKI262173 CUE262173 DEA262173 DNW262173 DXS262173 EHO262173 ERK262173 FBG262173 FLC262173 FUY262173 GEU262173 GOQ262173 GYM262173 HII262173 HSE262173 ICA262173 ILW262173 IVS262173 JFO262173 JPK262173 JZG262173 KJC262173 KSY262173 LCU262173 LMQ262173 LWM262173 MGI262173 MQE262173 NAA262173 NJW262173 NTS262173 ODO262173 ONK262173 OXG262173 PHC262173 PQY262173 QAU262173 QKQ262173 QUM262173 REI262173 ROE262173 RYA262173 SHW262173 SRS262173 TBO262173 TLK262173 TVG262173 UFC262173 UOY262173 UYU262173 VIQ262173 VSM262173 WCI262173 WME262173 WWA262173 S327709 JO327709 TK327709 ADG327709 ANC327709 AWY327709 BGU327709 BQQ327709 CAM327709 CKI327709 CUE327709 DEA327709 DNW327709 DXS327709 EHO327709 ERK327709 FBG327709 FLC327709 FUY327709 GEU327709 GOQ327709 GYM327709 HII327709 HSE327709 ICA327709 ILW327709 IVS327709 JFO327709 JPK327709 JZG327709 KJC327709 KSY327709 LCU327709 LMQ327709 LWM327709 MGI327709 MQE327709 NAA327709 NJW327709 NTS327709 ODO327709 ONK327709 OXG327709 PHC327709 PQY327709 QAU327709 QKQ327709 QUM327709 REI327709 ROE327709 RYA327709 SHW327709 SRS327709 TBO327709 TLK327709 TVG327709 UFC327709 UOY327709 UYU327709 VIQ327709 VSM327709 WCI327709 WME327709 WWA327709 S393245 JO393245 TK393245 ADG393245 ANC393245 AWY393245 BGU393245 BQQ393245 CAM393245 CKI393245 CUE393245 DEA393245 DNW393245 DXS393245 EHO393245 ERK393245 FBG393245 FLC393245 FUY393245 GEU393245 GOQ393245 GYM393245 HII393245 HSE393245 ICA393245 ILW393245 IVS393245 JFO393245 JPK393245 JZG393245 KJC393245 KSY393245 LCU393245 LMQ393245 LWM393245 MGI393245 MQE393245 NAA393245 NJW393245 NTS393245 ODO393245 ONK393245 OXG393245 PHC393245 PQY393245 QAU393245 QKQ393245 QUM393245 REI393245 ROE393245 RYA393245 SHW393245 SRS393245 TBO393245 TLK393245 TVG393245 UFC393245 UOY393245 UYU393245 VIQ393245 VSM393245 WCI393245 WME393245 WWA393245 S458781 JO458781 TK458781 ADG458781 ANC458781 AWY458781 BGU458781 BQQ458781 CAM458781 CKI458781 CUE458781 DEA458781 DNW458781 DXS458781 EHO458781 ERK458781 FBG458781 FLC458781 FUY458781 GEU458781 GOQ458781 GYM458781 HII458781 HSE458781 ICA458781 ILW458781 IVS458781 JFO458781 JPK458781 JZG458781 KJC458781 KSY458781 LCU458781 LMQ458781 LWM458781 MGI458781 MQE458781 NAA458781 NJW458781 NTS458781 ODO458781 ONK458781 OXG458781 PHC458781 PQY458781 QAU458781 QKQ458781 QUM458781 REI458781 ROE458781 RYA458781 SHW458781 SRS458781 TBO458781 TLK458781 TVG458781 UFC458781 UOY458781 UYU458781 VIQ458781 VSM458781 WCI458781 WME458781 WWA458781 S524317 JO524317 TK524317 ADG524317 ANC524317 AWY524317 BGU524317 BQQ524317 CAM524317 CKI524317 CUE524317 DEA524317 DNW524317 DXS524317 EHO524317 ERK524317 FBG524317 FLC524317 FUY524317 GEU524317 GOQ524317 GYM524317 HII524317 HSE524317 ICA524317 ILW524317 IVS524317 JFO524317 JPK524317 JZG524317 KJC524317 KSY524317 LCU524317 LMQ524317 LWM524317 MGI524317 MQE524317 NAA524317 NJW524317 NTS524317 ODO524317 ONK524317 OXG524317 PHC524317 PQY524317 QAU524317 QKQ524317 QUM524317 REI524317 ROE524317 RYA524317 SHW524317 SRS524317 TBO524317 TLK524317 TVG524317 UFC524317 UOY524317 UYU524317 VIQ524317 VSM524317 WCI524317 WME524317 WWA524317 S589853 JO589853 TK589853 ADG589853 ANC589853 AWY589853 BGU589853 BQQ589853 CAM589853 CKI589853 CUE589853 DEA589853 DNW589853 DXS589853 EHO589853 ERK589853 FBG589853 FLC589853 FUY589853 GEU589853 GOQ589853 GYM589853 HII589853 HSE589853 ICA589853 ILW589853 IVS589853 JFO589853 JPK589853 JZG589853 KJC589853 KSY589853 LCU589853 LMQ589853 LWM589853 MGI589853 MQE589853 NAA589853 NJW589853 NTS589853 ODO589853 ONK589853 OXG589853 PHC589853 PQY589853 QAU589853 QKQ589853 QUM589853 REI589853 ROE589853 RYA589853 SHW589853 SRS589853 TBO589853 TLK589853 TVG589853 UFC589853 UOY589853 UYU589853 VIQ589853 VSM589853 WCI589853 WME589853 WWA589853 S655389 JO655389 TK655389 ADG655389 ANC655389 AWY655389 BGU655389 BQQ655389 CAM655389 CKI655389 CUE655389 DEA655389 DNW655389 DXS655389 EHO655389 ERK655389 FBG655389 FLC655389 FUY655389 GEU655389 GOQ655389 GYM655389 HII655389 HSE655389 ICA655389 ILW655389 IVS655389 JFO655389 JPK655389 JZG655389 KJC655389 KSY655389 LCU655389 LMQ655389 LWM655389 MGI655389 MQE655389 NAA655389 NJW655389 NTS655389 ODO655389 ONK655389 OXG655389 PHC655389 PQY655389 QAU655389 QKQ655389 QUM655389 REI655389 ROE655389 RYA655389 SHW655389 SRS655389 TBO655389 TLK655389 TVG655389 UFC655389 UOY655389 UYU655389 VIQ655389 VSM655389 WCI655389 WME655389 WWA655389 S720925 JO720925 TK720925 ADG720925 ANC720925 AWY720925 BGU720925 BQQ720925 CAM720925 CKI720925 CUE720925 DEA720925 DNW720925 DXS720925 EHO720925 ERK720925 FBG720925 FLC720925 FUY720925 GEU720925 GOQ720925 GYM720925 HII720925 HSE720925 ICA720925 ILW720925 IVS720925 JFO720925 JPK720925 JZG720925 KJC720925 KSY720925 LCU720925 LMQ720925 LWM720925 MGI720925 MQE720925 NAA720925 NJW720925 NTS720925 ODO720925 ONK720925 OXG720925 PHC720925 PQY720925 QAU720925 QKQ720925 QUM720925 REI720925 ROE720925 RYA720925 SHW720925 SRS720925 TBO720925 TLK720925 TVG720925 UFC720925 UOY720925 UYU720925 VIQ720925 VSM720925 WCI720925 WME720925 WWA720925 S786461 JO786461 TK786461 ADG786461 ANC786461 AWY786461 BGU786461 BQQ786461 CAM786461 CKI786461 CUE786461 DEA786461 DNW786461 DXS786461 EHO786461 ERK786461 FBG786461 FLC786461 FUY786461 GEU786461 GOQ786461 GYM786461 HII786461 HSE786461 ICA786461 ILW786461 IVS786461 JFO786461 JPK786461 JZG786461 KJC786461 KSY786461 LCU786461 LMQ786461 LWM786461 MGI786461 MQE786461 NAA786461 NJW786461 NTS786461 ODO786461 ONK786461 OXG786461 PHC786461 PQY786461 QAU786461 QKQ786461 QUM786461 REI786461 ROE786461 RYA786461 SHW786461 SRS786461 TBO786461 TLK786461 TVG786461 UFC786461 UOY786461 UYU786461 VIQ786461 VSM786461 WCI786461 WME786461 WWA786461 S851997 JO851997 TK851997 ADG851997 ANC851997 AWY851997 BGU851997 BQQ851997 CAM851997 CKI851997 CUE851997 DEA851997 DNW851997 DXS851997 EHO851997 ERK851997 FBG851997 FLC851997 FUY851997 GEU851997 GOQ851997 GYM851997 HII851997 HSE851997 ICA851997 ILW851997 IVS851997 JFO851997 JPK851997 JZG851997 KJC851997 KSY851997 LCU851997 LMQ851997 LWM851997 MGI851997 MQE851997 NAA851997 NJW851997 NTS851997 ODO851997 ONK851997 OXG851997 PHC851997 PQY851997 QAU851997 QKQ851997 QUM851997 REI851997 ROE851997 RYA851997 SHW851997 SRS851997 TBO851997 TLK851997 TVG851997 UFC851997 UOY851997 UYU851997 VIQ851997 VSM851997 WCI851997 WME851997 WWA851997 S917533 JO917533 TK917533 ADG917533 ANC917533 AWY917533 BGU917533 BQQ917533 CAM917533 CKI917533 CUE917533 DEA917533 DNW917533 DXS917533 EHO917533 ERK917533 FBG917533 FLC917533 FUY917533 GEU917533 GOQ917533 GYM917533 HII917533 HSE917533 ICA917533 ILW917533 IVS917533 JFO917533 JPK917533 JZG917533 KJC917533 KSY917533 LCU917533 LMQ917533 LWM917533 MGI917533 MQE917533 NAA917533 NJW917533 NTS917533 ODO917533 ONK917533 OXG917533 PHC917533 PQY917533 QAU917533 QKQ917533 QUM917533 REI917533 ROE917533 RYA917533 SHW917533 SRS917533 TBO917533 TLK917533 TVG917533 UFC917533 UOY917533 UYU917533 VIQ917533 VSM917533 WCI917533 WME917533 WWA917533 S983069 JO983069 TK983069 ADG983069 ANC983069 AWY983069 BGU983069 BQQ983069 CAM983069 CKI983069 CUE983069 DEA983069 DNW983069 DXS983069 EHO983069 ERK983069 FBG983069 FLC983069 FUY983069 GEU983069 GOQ983069 GYM983069 HII983069 HSE983069 ICA983069 ILW983069 IVS983069 JFO983069 JPK983069 JZG983069 KJC983069 KSY983069 LCU983069 LMQ983069 LWM983069 MGI983069 MQE983069 NAA983069 NJW983069 NTS983069 ODO983069 ONK983069 OXG983069 PHC983069 PQY983069 QAU983069 QKQ983069 QUM983069 REI983069 ROE983069 RYA983069 SHW983069 SRS983069 TBO983069 TLK983069 TVG983069 UFC983069 UOY983069 UYU983069 VIQ983069 VSM983069 WCI983069 WME983069 WWA983069 Z16:Z17 JV16:JV17 TR16:TR17 ADN16:ADN17 ANJ16:ANJ17 AXF16:AXF17 BHB16:BHB17 BQX16:BQX17 CAT16:CAT17 CKP16:CKP17 CUL16:CUL17 DEH16:DEH17 DOD16:DOD17 DXZ16:DXZ17 EHV16:EHV17 ERR16:ERR17 FBN16:FBN17 FLJ16:FLJ17 FVF16:FVF17 GFB16:GFB17 GOX16:GOX17 GYT16:GYT17 HIP16:HIP17 HSL16:HSL17 ICH16:ICH17 IMD16:IMD17 IVZ16:IVZ17 JFV16:JFV17 JPR16:JPR17 JZN16:JZN17 KJJ16:KJJ17 KTF16:KTF17 LDB16:LDB17 LMX16:LMX17 LWT16:LWT17 MGP16:MGP17 MQL16:MQL17 NAH16:NAH17 NKD16:NKD17 NTZ16:NTZ17 ODV16:ODV17 ONR16:ONR17 OXN16:OXN17 PHJ16:PHJ17 PRF16:PRF17 QBB16:QBB17 QKX16:QKX17 QUT16:QUT17 REP16:REP17 ROL16:ROL17 RYH16:RYH17 SID16:SID17 SRZ16:SRZ17 TBV16:TBV17 TLR16:TLR17 TVN16:TVN17 UFJ16:UFJ17 UPF16:UPF17 UZB16:UZB17 VIX16:VIX17 VST16:VST17 WCP16:WCP17 WML16:WML17 WWH16:WWH17 Z65555:Z65556 JV65555:JV65556 TR65555:TR65556 ADN65555:ADN65556 ANJ65555:ANJ65556 AXF65555:AXF65556 BHB65555:BHB65556 BQX65555:BQX65556 CAT65555:CAT65556 CKP65555:CKP65556 CUL65555:CUL65556 DEH65555:DEH65556 DOD65555:DOD65556 DXZ65555:DXZ65556 EHV65555:EHV65556 ERR65555:ERR65556 FBN65555:FBN65556 FLJ65555:FLJ65556 FVF65555:FVF65556 GFB65555:GFB65556 GOX65555:GOX65556 GYT65555:GYT65556 HIP65555:HIP65556 HSL65555:HSL65556 ICH65555:ICH65556 IMD65555:IMD65556 IVZ65555:IVZ65556 JFV65555:JFV65556 JPR65555:JPR65556 JZN65555:JZN65556 KJJ65555:KJJ65556 KTF65555:KTF65556 LDB65555:LDB65556 LMX65555:LMX65556 LWT65555:LWT65556 MGP65555:MGP65556 MQL65555:MQL65556 NAH65555:NAH65556 NKD65555:NKD65556 NTZ65555:NTZ65556 ODV65555:ODV65556 ONR65555:ONR65556 OXN65555:OXN65556 PHJ65555:PHJ65556 PRF65555:PRF65556 QBB65555:QBB65556 QKX65555:QKX65556 QUT65555:QUT65556 REP65555:REP65556 ROL65555:ROL65556 RYH65555:RYH65556 SID65555:SID65556 SRZ65555:SRZ65556 TBV65555:TBV65556 TLR65555:TLR65556 TVN65555:TVN65556 UFJ65555:UFJ65556 UPF65555:UPF65556 UZB65555:UZB65556 VIX65555:VIX65556 VST65555:VST65556 WCP65555:WCP65556 WML65555:WML65556 WWH65555:WWH65556 Z131091:Z131092 JV131091:JV131092 TR131091:TR131092 ADN131091:ADN131092 ANJ131091:ANJ131092 AXF131091:AXF131092 BHB131091:BHB131092 BQX131091:BQX131092 CAT131091:CAT131092 CKP131091:CKP131092 CUL131091:CUL131092 DEH131091:DEH131092 DOD131091:DOD131092 DXZ131091:DXZ131092 EHV131091:EHV131092 ERR131091:ERR131092 FBN131091:FBN131092 FLJ131091:FLJ131092 FVF131091:FVF131092 GFB131091:GFB131092 GOX131091:GOX131092 GYT131091:GYT131092 HIP131091:HIP131092 HSL131091:HSL131092 ICH131091:ICH131092 IMD131091:IMD131092 IVZ131091:IVZ131092 JFV131091:JFV131092 JPR131091:JPR131092 JZN131091:JZN131092 KJJ131091:KJJ131092 KTF131091:KTF131092 LDB131091:LDB131092 LMX131091:LMX131092 LWT131091:LWT131092 MGP131091:MGP131092 MQL131091:MQL131092 NAH131091:NAH131092 NKD131091:NKD131092 NTZ131091:NTZ131092 ODV131091:ODV131092 ONR131091:ONR131092 OXN131091:OXN131092 PHJ131091:PHJ131092 PRF131091:PRF131092 QBB131091:QBB131092 QKX131091:QKX131092 QUT131091:QUT131092 REP131091:REP131092 ROL131091:ROL131092 RYH131091:RYH131092 SID131091:SID131092 SRZ131091:SRZ131092 TBV131091:TBV131092 TLR131091:TLR131092 TVN131091:TVN131092 UFJ131091:UFJ131092 UPF131091:UPF131092 UZB131091:UZB131092 VIX131091:VIX131092 VST131091:VST131092 WCP131091:WCP131092 WML131091:WML131092 WWH131091:WWH131092 Z196627:Z196628 JV196627:JV196628 TR196627:TR196628 ADN196627:ADN196628 ANJ196627:ANJ196628 AXF196627:AXF196628 BHB196627:BHB196628 BQX196627:BQX196628 CAT196627:CAT196628 CKP196627:CKP196628 CUL196627:CUL196628 DEH196627:DEH196628 DOD196627:DOD196628 DXZ196627:DXZ196628 EHV196627:EHV196628 ERR196627:ERR196628 FBN196627:FBN196628 FLJ196627:FLJ196628 FVF196627:FVF196628 GFB196627:GFB196628 GOX196627:GOX196628 GYT196627:GYT196628 HIP196627:HIP196628 HSL196627:HSL196628 ICH196627:ICH196628 IMD196627:IMD196628 IVZ196627:IVZ196628 JFV196627:JFV196628 JPR196627:JPR196628 JZN196627:JZN196628 KJJ196627:KJJ196628 KTF196627:KTF196628 LDB196627:LDB196628 LMX196627:LMX196628 LWT196627:LWT196628 MGP196627:MGP196628 MQL196627:MQL196628 NAH196627:NAH196628 NKD196627:NKD196628 NTZ196627:NTZ196628 ODV196627:ODV196628 ONR196627:ONR196628 OXN196627:OXN196628 PHJ196627:PHJ196628 PRF196627:PRF196628 QBB196627:QBB196628 QKX196627:QKX196628 QUT196627:QUT196628 REP196627:REP196628 ROL196627:ROL196628 RYH196627:RYH196628 SID196627:SID196628 SRZ196627:SRZ196628 TBV196627:TBV196628 TLR196627:TLR196628 TVN196627:TVN196628 UFJ196627:UFJ196628 UPF196627:UPF196628 UZB196627:UZB196628 VIX196627:VIX196628 VST196627:VST196628 WCP196627:WCP196628 WML196627:WML196628 WWH196627:WWH196628 Z262163:Z262164 JV262163:JV262164 TR262163:TR262164 ADN262163:ADN262164 ANJ262163:ANJ262164 AXF262163:AXF262164 BHB262163:BHB262164 BQX262163:BQX262164 CAT262163:CAT262164 CKP262163:CKP262164 CUL262163:CUL262164 DEH262163:DEH262164 DOD262163:DOD262164 DXZ262163:DXZ262164 EHV262163:EHV262164 ERR262163:ERR262164 FBN262163:FBN262164 FLJ262163:FLJ262164 FVF262163:FVF262164 GFB262163:GFB262164 GOX262163:GOX262164 GYT262163:GYT262164 HIP262163:HIP262164 HSL262163:HSL262164 ICH262163:ICH262164 IMD262163:IMD262164 IVZ262163:IVZ262164 JFV262163:JFV262164 JPR262163:JPR262164 JZN262163:JZN262164 KJJ262163:KJJ262164 KTF262163:KTF262164 LDB262163:LDB262164 LMX262163:LMX262164 LWT262163:LWT262164 MGP262163:MGP262164 MQL262163:MQL262164 NAH262163:NAH262164 NKD262163:NKD262164 NTZ262163:NTZ262164 ODV262163:ODV262164 ONR262163:ONR262164 OXN262163:OXN262164 PHJ262163:PHJ262164 PRF262163:PRF262164 QBB262163:QBB262164 QKX262163:QKX262164 QUT262163:QUT262164 REP262163:REP262164 ROL262163:ROL262164 RYH262163:RYH262164 SID262163:SID262164 SRZ262163:SRZ262164 TBV262163:TBV262164 TLR262163:TLR262164 TVN262163:TVN262164 UFJ262163:UFJ262164 UPF262163:UPF262164 UZB262163:UZB262164 VIX262163:VIX262164 VST262163:VST262164 WCP262163:WCP262164 WML262163:WML262164 WWH262163:WWH262164 Z327699:Z327700 JV327699:JV327700 TR327699:TR327700 ADN327699:ADN327700 ANJ327699:ANJ327700 AXF327699:AXF327700 BHB327699:BHB327700 BQX327699:BQX327700 CAT327699:CAT327700 CKP327699:CKP327700 CUL327699:CUL327700 DEH327699:DEH327700 DOD327699:DOD327700 DXZ327699:DXZ327700 EHV327699:EHV327700 ERR327699:ERR327700 FBN327699:FBN327700 FLJ327699:FLJ327700 FVF327699:FVF327700 GFB327699:GFB327700 GOX327699:GOX327700 GYT327699:GYT327700 HIP327699:HIP327700 HSL327699:HSL327700 ICH327699:ICH327700 IMD327699:IMD327700 IVZ327699:IVZ327700 JFV327699:JFV327700 JPR327699:JPR327700 JZN327699:JZN327700 KJJ327699:KJJ327700 KTF327699:KTF327700 LDB327699:LDB327700 LMX327699:LMX327700 LWT327699:LWT327700 MGP327699:MGP327700 MQL327699:MQL327700 NAH327699:NAH327700 NKD327699:NKD327700 NTZ327699:NTZ327700 ODV327699:ODV327700 ONR327699:ONR327700 OXN327699:OXN327700 PHJ327699:PHJ327700 PRF327699:PRF327700 QBB327699:QBB327700 QKX327699:QKX327700 QUT327699:QUT327700 REP327699:REP327700 ROL327699:ROL327700 RYH327699:RYH327700 SID327699:SID327700 SRZ327699:SRZ327700 TBV327699:TBV327700 TLR327699:TLR327700 TVN327699:TVN327700 UFJ327699:UFJ327700 UPF327699:UPF327700 UZB327699:UZB327700 VIX327699:VIX327700 VST327699:VST327700 WCP327699:WCP327700 WML327699:WML327700 WWH327699:WWH327700 Z393235:Z393236 JV393235:JV393236 TR393235:TR393236 ADN393235:ADN393236 ANJ393235:ANJ393236 AXF393235:AXF393236 BHB393235:BHB393236 BQX393235:BQX393236 CAT393235:CAT393236 CKP393235:CKP393236 CUL393235:CUL393236 DEH393235:DEH393236 DOD393235:DOD393236 DXZ393235:DXZ393236 EHV393235:EHV393236 ERR393235:ERR393236 FBN393235:FBN393236 FLJ393235:FLJ393236 FVF393235:FVF393236 GFB393235:GFB393236 GOX393235:GOX393236 GYT393235:GYT393236 HIP393235:HIP393236 HSL393235:HSL393236 ICH393235:ICH393236 IMD393235:IMD393236 IVZ393235:IVZ393236 JFV393235:JFV393236 JPR393235:JPR393236 JZN393235:JZN393236 KJJ393235:KJJ393236 KTF393235:KTF393236 LDB393235:LDB393236 LMX393235:LMX393236 LWT393235:LWT393236 MGP393235:MGP393236 MQL393235:MQL393236 NAH393235:NAH393236 NKD393235:NKD393236 NTZ393235:NTZ393236 ODV393235:ODV393236 ONR393235:ONR393236 OXN393235:OXN393236 PHJ393235:PHJ393236 PRF393235:PRF393236 QBB393235:QBB393236 QKX393235:QKX393236 QUT393235:QUT393236 REP393235:REP393236 ROL393235:ROL393236 RYH393235:RYH393236 SID393235:SID393236 SRZ393235:SRZ393236 TBV393235:TBV393236 TLR393235:TLR393236 TVN393235:TVN393236 UFJ393235:UFJ393236 UPF393235:UPF393236 UZB393235:UZB393236 VIX393235:VIX393236 VST393235:VST393236 WCP393235:WCP393236 WML393235:WML393236 WWH393235:WWH393236 Z458771:Z458772 JV458771:JV458772 TR458771:TR458772 ADN458771:ADN458772 ANJ458771:ANJ458772 AXF458771:AXF458772 BHB458771:BHB458772 BQX458771:BQX458772 CAT458771:CAT458772 CKP458771:CKP458772 CUL458771:CUL458772 DEH458771:DEH458772 DOD458771:DOD458772 DXZ458771:DXZ458772 EHV458771:EHV458772 ERR458771:ERR458772 FBN458771:FBN458772 FLJ458771:FLJ458772 FVF458771:FVF458772 GFB458771:GFB458772 GOX458771:GOX458772 GYT458771:GYT458772 HIP458771:HIP458772 HSL458771:HSL458772 ICH458771:ICH458772 IMD458771:IMD458772 IVZ458771:IVZ458772 JFV458771:JFV458772 JPR458771:JPR458772 JZN458771:JZN458772 KJJ458771:KJJ458772 KTF458771:KTF458772 LDB458771:LDB458772 LMX458771:LMX458772 LWT458771:LWT458772 MGP458771:MGP458772 MQL458771:MQL458772 NAH458771:NAH458772 NKD458771:NKD458772 NTZ458771:NTZ458772 ODV458771:ODV458772 ONR458771:ONR458772 OXN458771:OXN458772 PHJ458771:PHJ458772 PRF458771:PRF458772 QBB458771:QBB458772 QKX458771:QKX458772 QUT458771:QUT458772 REP458771:REP458772 ROL458771:ROL458772 RYH458771:RYH458772 SID458771:SID458772 SRZ458771:SRZ458772 TBV458771:TBV458772 TLR458771:TLR458772 TVN458771:TVN458772 UFJ458771:UFJ458772 UPF458771:UPF458772 UZB458771:UZB458772 VIX458771:VIX458772 VST458771:VST458772 WCP458771:WCP458772 WML458771:WML458772 WWH458771:WWH458772 Z524307:Z524308 JV524307:JV524308 TR524307:TR524308 ADN524307:ADN524308 ANJ524307:ANJ524308 AXF524307:AXF524308 BHB524307:BHB524308 BQX524307:BQX524308 CAT524307:CAT524308 CKP524307:CKP524308 CUL524307:CUL524308 DEH524307:DEH524308 DOD524307:DOD524308 DXZ524307:DXZ524308 EHV524307:EHV524308 ERR524307:ERR524308 FBN524307:FBN524308 FLJ524307:FLJ524308 FVF524307:FVF524308 GFB524307:GFB524308 GOX524307:GOX524308 GYT524307:GYT524308 HIP524307:HIP524308 HSL524307:HSL524308 ICH524307:ICH524308 IMD524307:IMD524308 IVZ524307:IVZ524308 JFV524307:JFV524308 JPR524307:JPR524308 JZN524307:JZN524308 KJJ524307:KJJ524308 KTF524307:KTF524308 LDB524307:LDB524308 LMX524307:LMX524308 LWT524307:LWT524308 MGP524307:MGP524308 MQL524307:MQL524308 NAH524307:NAH524308 NKD524307:NKD524308 NTZ524307:NTZ524308 ODV524307:ODV524308 ONR524307:ONR524308 OXN524307:OXN524308 PHJ524307:PHJ524308 PRF524307:PRF524308 QBB524307:QBB524308 QKX524307:QKX524308 QUT524307:QUT524308 REP524307:REP524308 ROL524307:ROL524308 RYH524307:RYH524308 SID524307:SID524308 SRZ524307:SRZ524308 TBV524307:TBV524308 TLR524307:TLR524308 TVN524307:TVN524308 UFJ524307:UFJ524308 UPF524307:UPF524308 UZB524307:UZB524308 VIX524307:VIX524308 VST524307:VST524308 WCP524307:WCP524308 WML524307:WML524308 WWH524307:WWH524308 Z589843:Z589844 JV589843:JV589844 TR589843:TR589844 ADN589843:ADN589844 ANJ589843:ANJ589844 AXF589843:AXF589844 BHB589843:BHB589844 BQX589843:BQX589844 CAT589843:CAT589844 CKP589843:CKP589844 CUL589843:CUL589844 DEH589843:DEH589844 DOD589843:DOD589844 DXZ589843:DXZ589844 EHV589843:EHV589844 ERR589843:ERR589844 FBN589843:FBN589844 FLJ589843:FLJ589844 FVF589843:FVF589844 GFB589843:GFB589844 GOX589843:GOX589844 GYT589843:GYT589844 HIP589843:HIP589844 HSL589843:HSL589844 ICH589843:ICH589844 IMD589843:IMD589844 IVZ589843:IVZ589844 JFV589843:JFV589844 JPR589843:JPR589844 JZN589843:JZN589844 KJJ589843:KJJ589844 KTF589843:KTF589844 LDB589843:LDB589844 LMX589843:LMX589844 LWT589843:LWT589844 MGP589843:MGP589844 MQL589843:MQL589844 NAH589843:NAH589844 NKD589843:NKD589844 NTZ589843:NTZ589844 ODV589843:ODV589844 ONR589843:ONR589844 OXN589843:OXN589844 PHJ589843:PHJ589844 PRF589843:PRF589844 QBB589843:QBB589844 QKX589843:QKX589844 QUT589843:QUT589844 REP589843:REP589844 ROL589843:ROL589844 RYH589843:RYH589844 SID589843:SID589844 SRZ589843:SRZ589844 TBV589843:TBV589844 TLR589843:TLR589844 TVN589843:TVN589844 UFJ589843:UFJ589844 UPF589843:UPF589844 UZB589843:UZB589844 VIX589843:VIX589844 VST589843:VST589844 WCP589843:WCP589844 WML589843:WML589844 WWH589843:WWH589844 Z655379:Z655380 JV655379:JV655380 TR655379:TR655380 ADN655379:ADN655380 ANJ655379:ANJ655380 AXF655379:AXF655380 BHB655379:BHB655380 BQX655379:BQX655380 CAT655379:CAT655380 CKP655379:CKP655380 CUL655379:CUL655380 DEH655379:DEH655380 DOD655379:DOD655380 DXZ655379:DXZ655380 EHV655379:EHV655380 ERR655379:ERR655380 FBN655379:FBN655380 FLJ655379:FLJ655380 FVF655379:FVF655380 GFB655379:GFB655380 GOX655379:GOX655380 GYT655379:GYT655380 HIP655379:HIP655380 HSL655379:HSL655380 ICH655379:ICH655380 IMD655379:IMD655380 IVZ655379:IVZ655380 JFV655379:JFV655380 JPR655379:JPR655380 JZN655379:JZN655380 KJJ655379:KJJ655380 KTF655379:KTF655380 LDB655379:LDB655380 LMX655379:LMX655380 LWT655379:LWT655380 MGP655379:MGP655380 MQL655379:MQL655380 NAH655379:NAH655380 NKD655379:NKD655380 NTZ655379:NTZ655380 ODV655379:ODV655380 ONR655379:ONR655380 OXN655379:OXN655380 PHJ655379:PHJ655380 PRF655379:PRF655380 QBB655379:QBB655380 QKX655379:QKX655380 QUT655379:QUT655380 REP655379:REP655380 ROL655379:ROL655380 RYH655379:RYH655380 SID655379:SID655380 SRZ655379:SRZ655380 TBV655379:TBV655380 TLR655379:TLR655380 TVN655379:TVN655380 UFJ655379:UFJ655380 UPF655379:UPF655380 UZB655379:UZB655380 VIX655379:VIX655380 VST655379:VST655380 WCP655379:WCP655380 WML655379:WML655380 WWH655379:WWH655380 Z720915:Z720916 JV720915:JV720916 TR720915:TR720916 ADN720915:ADN720916 ANJ720915:ANJ720916 AXF720915:AXF720916 BHB720915:BHB720916 BQX720915:BQX720916 CAT720915:CAT720916 CKP720915:CKP720916 CUL720915:CUL720916 DEH720915:DEH720916 DOD720915:DOD720916 DXZ720915:DXZ720916 EHV720915:EHV720916 ERR720915:ERR720916 FBN720915:FBN720916 FLJ720915:FLJ720916 FVF720915:FVF720916 GFB720915:GFB720916 GOX720915:GOX720916 GYT720915:GYT720916 HIP720915:HIP720916 HSL720915:HSL720916 ICH720915:ICH720916 IMD720915:IMD720916 IVZ720915:IVZ720916 JFV720915:JFV720916 JPR720915:JPR720916 JZN720915:JZN720916 KJJ720915:KJJ720916 KTF720915:KTF720916 LDB720915:LDB720916 LMX720915:LMX720916 LWT720915:LWT720916 MGP720915:MGP720916 MQL720915:MQL720916 NAH720915:NAH720916 NKD720915:NKD720916 NTZ720915:NTZ720916 ODV720915:ODV720916 ONR720915:ONR720916 OXN720915:OXN720916 PHJ720915:PHJ720916 PRF720915:PRF720916 QBB720915:QBB720916 QKX720915:QKX720916 QUT720915:QUT720916 REP720915:REP720916 ROL720915:ROL720916 RYH720915:RYH720916 SID720915:SID720916 SRZ720915:SRZ720916 TBV720915:TBV720916 TLR720915:TLR720916 TVN720915:TVN720916 UFJ720915:UFJ720916 UPF720915:UPF720916 UZB720915:UZB720916 VIX720915:VIX720916 VST720915:VST720916 WCP720915:WCP720916 WML720915:WML720916 WWH720915:WWH720916 Z786451:Z786452 JV786451:JV786452 TR786451:TR786452 ADN786451:ADN786452 ANJ786451:ANJ786452 AXF786451:AXF786452 BHB786451:BHB786452 BQX786451:BQX786452 CAT786451:CAT786452 CKP786451:CKP786452 CUL786451:CUL786452 DEH786451:DEH786452 DOD786451:DOD786452 DXZ786451:DXZ786452 EHV786451:EHV786452 ERR786451:ERR786452 FBN786451:FBN786452 FLJ786451:FLJ786452 FVF786451:FVF786452 GFB786451:GFB786452 GOX786451:GOX786452 GYT786451:GYT786452 HIP786451:HIP786452 HSL786451:HSL786452 ICH786451:ICH786452 IMD786451:IMD786452 IVZ786451:IVZ786452 JFV786451:JFV786452 JPR786451:JPR786452 JZN786451:JZN786452 KJJ786451:KJJ786452 KTF786451:KTF786452 LDB786451:LDB786452 LMX786451:LMX786452 LWT786451:LWT786452 MGP786451:MGP786452 MQL786451:MQL786452 NAH786451:NAH786452 NKD786451:NKD786452 NTZ786451:NTZ786452 ODV786451:ODV786452 ONR786451:ONR786452 OXN786451:OXN786452 PHJ786451:PHJ786452 PRF786451:PRF786452 QBB786451:QBB786452 QKX786451:QKX786452 QUT786451:QUT786452 REP786451:REP786452 ROL786451:ROL786452 RYH786451:RYH786452 SID786451:SID786452 SRZ786451:SRZ786452 TBV786451:TBV786452 TLR786451:TLR786452 TVN786451:TVN786452 UFJ786451:UFJ786452 UPF786451:UPF786452 UZB786451:UZB786452 VIX786451:VIX786452 VST786451:VST786452 WCP786451:WCP786452 WML786451:WML786452 WWH786451:WWH786452 Z851987:Z851988 JV851987:JV851988 TR851987:TR851988 ADN851987:ADN851988 ANJ851987:ANJ851988 AXF851987:AXF851988 BHB851987:BHB851988 BQX851987:BQX851988 CAT851987:CAT851988 CKP851987:CKP851988 CUL851987:CUL851988 DEH851987:DEH851988 DOD851987:DOD851988 DXZ851987:DXZ851988 EHV851987:EHV851988 ERR851987:ERR851988 FBN851987:FBN851988 FLJ851987:FLJ851988 FVF851987:FVF851988 GFB851987:GFB851988 GOX851987:GOX851988 GYT851987:GYT851988 HIP851987:HIP851988 HSL851987:HSL851988 ICH851987:ICH851988 IMD851987:IMD851988 IVZ851987:IVZ851988 JFV851987:JFV851988 JPR851987:JPR851988 JZN851987:JZN851988 KJJ851987:KJJ851988 KTF851987:KTF851988 LDB851987:LDB851988 LMX851987:LMX851988 LWT851987:LWT851988 MGP851987:MGP851988 MQL851987:MQL851988 NAH851987:NAH851988 NKD851987:NKD851988 NTZ851987:NTZ851988 ODV851987:ODV851988 ONR851987:ONR851988 OXN851987:OXN851988 PHJ851987:PHJ851988 PRF851987:PRF851988 QBB851987:QBB851988 QKX851987:QKX851988 QUT851987:QUT851988 REP851987:REP851988 ROL851987:ROL851988 RYH851987:RYH851988 SID851987:SID851988 SRZ851987:SRZ851988 TBV851987:TBV851988 TLR851987:TLR851988 TVN851987:TVN851988 UFJ851987:UFJ851988 UPF851987:UPF851988 UZB851987:UZB851988 VIX851987:VIX851988 VST851987:VST851988 WCP851987:WCP851988 WML851987:WML851988 WWH851987:WWH851988 Z917523:Z917524 JV917523:JV917524 TR917523:TR917524 ADN917523:ADN917524 ANJ917523:ANJ917524 AXF917523:AXF917524 BHB917523:BHB917524 BQX917523:BQX917524 CAT917523:CAT917524 CKP917523:CKP917524 CUL917523:CUL917524 DEH917523:DEH917524 DOD917523:DOD917524 DXZ917523:DXZ917524 EHV917523:EHV917524 ERR917523:ERR917524 FBN917523:FBN917524 FLJ917523:FLJ917524 FVF917523:FVF917524 GFB917523:GFB917524 GOX917523:GOX917524 GYT917523:GYT917524 HIP917523:HIP917524 HSL917523:HSL917524 ICH917523:ICH917524 IMD917523:IMD917524 IVZ917523:IVZ917524 JFV917523:JFV917524 JPR917523:JPR917524 JZN917523:JZN917524 KJJ917523:KJJ917524 KTF917523:KTF917524 LDB917523:LDB917524 LMX917523:LMX917524 LWT917523:LWT917524 MGP917523:MGP917524 MQL917523:MQL917524 NAH917523:NAH917524 NKD917523:NKD917524 NTZ917523:NTZ917524 ODV917523:ODV917524 ONR917523:ONR917524 OXN917523:OXN917524 PHJ917523:PHJ917524 PRF917523:PRF917524 QBB917523:QBB917524 QKX917523:QKX917524 QUT917523:QUT917524 REP917523:REP917524 ROL917523:ROL917524 RYH917523:RYH917524 SID917523:SID917524 SRZ917523:SRZ917524 TBV917523:TBV917524 TLR917523:TLR917524 TVN917523:TVN917524 UFJ917523:UFJ917524 UPF917523:UPF917524 UZB917523:UZB917524 VIX917523:VIX917524 VST917523:VST917524 WCP917523:WCP917524 WML917523:WML917524 WWH917523:WWH917524 Z983059:Z983060 JV983059:JV983060 TR983059:TR983060 ADN983059:ADN983060 ANJ983059:ANJ983060 AXF983059:AXF983060 BHB983059:BHB983060 BQX983059:BQX983060 CAT983059:CAT983060 CKP983059:CKP983060 CUL983059:CUL983060 DEH983059:DEH983060 DOD983059:DOD983060 DXZ983059:DXZ983060 EHV983059:EHV983060 ERR983059:ERR983060 FBN983059:FBN983060 FLJ983059:FLJ983060 FVF983059:FVF983060 GFB983059:GFB983060 GOX983059:GOX983060 GYT983059:GYT983060 HIP983059:HIP983060 HSL983059:HSL983060 ICH983059:ICH983060 IMD983059:IMD983060 IVZ983059:IVZ983060 JFV983059:JFV983060 JPR983059:JPR983060 JZN983059:JZN983060 KJJ983059:KJJ983060 KTF983059:KTF983060 LDB983059:LDB983060 LMX983059:LMX983060 LWT983059:LWT983060 MGP983059:MGP983060 MQL983059:MQL983060 NAH983059:NAH983060 NKD983059:NKD983060 NTZ983059:NTZ983060 ODV983059:ODV983060 ONR983059:ONR983060 OXN983059:OXN983060 PHJ983059:PHJ983060 PRF983059:PRF983060 QBB983059:QBB983060 QKX983059:QKX983060 QUT983059:QUT983060 REP983059:REP983060 ROL983059:ROL983060 RYH983059:RYH983060 SID983059:SID983060 SRZ983059:SRZ983060 TBV983059:TBV983060 TLR983059:TLR983060 TVN983059:TVN983060 UFJ983059:UFJ983060 UPF983059:UPF983060 UZB983059:UZB983060 VIX983059:VIX983060 VST983059:VST983060 WCP983059:WCP983060 WML983059:WML983060 WWH983059:WWH983060" xr:uid="{7FA00993-9311-4EB2-8A47-A1C9FFF8E7A4}">
      <formula1>$AH$16:$AH$17</formula1>
    </dataValidation>
  </dataValidations>
  <printOptions horizontalCentered="1"/>
  <pageMargins left="0.59055118110236227" right="0.59055118110236227" top="0.59055118110236227" bottom="0.59055118110236227" header="0" footer="0"/>
  <pageSetup paperSize="9" scale="94"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66E3F6D4-EF54-4219-9B97-6EF1B297FBA8}">
            <xm:f>NOT(ISERROR(SEARCH("令和　　年　　月　　日",T46)))</xm:f>
            <xm:f>"令和　　年　　月　　日"</xm:f>
            <x14:dxf>
              <fill>
                <patternFill>
                  <bgColor rgb="FFFFFF99"/>
                </patternFill>
              </fill>
            </x14:dxf>
          </x14:cfRule>
          <xm:sqref>T46:T47</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99FF99"/>
  </sheetPr>
  <dimension ref="A1:X41"/>
  <sheetViews>
    <sheetView showGridLines="0" view="pageBreakPreview" zoomScaleNormal="100" zoomScaleSheetLayoutView="100" workbookViewId="0">
      <selection activeCell="F9" sqref="F9"/>
    </sheetView>
  </sheetViews>
  <sheetFormatPr defaultColWidth="9.44140625" defaultRowHeight="13.2"/>
  <cols>
    <col min="1" max="1" width="4.109375" style="56" customWidth="1"/>
    <col min="2" max="21" width="4" style="56" customWidth="1"/>
    <col min="22" max="23" width="4.109375" style="56" customWidth="1"/>
    <col min="24" max="16384" width="9.44140625" style="56"/>
  </cols>
  <sheetData>
    <row r="1" spans="1:23" s="138" customFormat="1" ht="15" customHeight="1">
      <c r="W1" s="139" t="s">
        <v>1534</v>
      </c>
    </row>
    <row r="2" spans="1:23" s="138" customFormat="1" ht="9" customHeight="1">
      <c r="W2" s="139"/>
    </row>
    <row r="3" spans="1:23" s="138" customFormat="1" ht="18" customHeight="1">
      <c r="P3" s="56"/>
      <c r="Q3" s="56"/>
      <c r="R3" s="1110"/>
      <c r="S3" s="1110"/>
      <c r="T3" s="1110"/>
      <c r="U3" s="1110"/>
      <c r="V3" s="1110"/>
      <c r="W3" s="1110"/>
    </row>
    <row r="4" spans="1:23" s="138" customFormat="1" ht="21" customHeight="1">
      <c r="R4" s="139"/>
      <c r="S4" s="140"/>
      <c r="T4" s="140"/>
      <c r="U4" s="140"/>
      <c r="V4" s="140"/>
      <c r="W4" s="140"/>
    </row>
    <row r="5" spans="1:23" s="138" customFormat="1" ht="21" customHeight="1"/>
    <row r="6" spans="1:23" ht="33" customHeight="1">
      <c r="A6" s="2491" t="s">
        <v>270</v>
      </c>
      <c r="B6" s="2491"/>
      <c r="C6" s="2491"/>
      <c r="D6" s="2491"/>
      <c r="E6" s="2491"/>
      <c r="F6" s="2491"/>
      <c r="G6" s="2491"/>
      <c r="H6" s="2491"/>
      <c r="I6" s="2491"/>
      <c r="J6" s="2491"/>
      <c r="K6" s="2491"/>
      <c r="L6" s="2491"/>
      <c r="M6" s="2491"/>
      <c r="N6" s="2491"/>
      <c r="O6" s="2491"/>
      <c r="P6" s="2491"/>
      <c r="Q6" s="2491"/>
      <c r="R6" s="2491"/>
      <c r="S6" s="2491"/>
      <c r="T6" s="2491"/>
      <c r="U6" s="2491"/>
      <c r="V6" s="2491"/>
      <c r="W6" s="2491"/>
    </row>
    <row r="7" spans="1:23" s="138" customFormat="1" ht="21" customHeight="1"/>
    <row r="8" spans="1:23" s="138" customFormat="1" ht="21" customHeight="1"/>
    <row r="9" spans="1:23" s="138" customFormat="1" ht="21" customHeight="1">
      <c r="A9" s="141" t="s">
        <v>271</v>
      </c>
      <c r="B9" s="138" t="s">
        <v>1031</v>
      </c>
      <c r="F9" s="1695"/>
      <c r="G9" s="1695"/>
      <c r="H9" s="1695"/>
      <c r="I9" s="1695"/>
    </row>
    <row r="10" spans="1:23" s="138" customFormat="1" ht="9" customHeight="1">
      <c r="A10" s="141"/>
      <c r="F10" s="142"/>
      <c r="G10" s="142"/>
      <c r="H10" s="142"/>
      <c r="I10" s="142"/>
      <c r="J10" s="142"/>
      <c r="K10" s="142"/>
      <c r="L10" s="142"/>
      <c r="M10" s="142"/>
      <c r="N10" s="142"/>
      <c r="O10" s="142"/>
    </row>
    <row r="11" spans="1:23" s="138" customFormat="1" ht="21" customHeight="1">
      <c r="A11" s="141"/>
      <c r="B11" s="2264" t="s">
        <v>1032</v>
      </c>
      <c r="C11" s="2264"/>
      <c r="D11" s="2264"/>
      <c r="E11" s="2264"/>
      <c r="F11" s="2494"/>
      <c r="G11" s="2494"/>
      <c r="H11" s="2494"/>
      <c r="I11" s="2494"/>
      <c r="J11" s="2494"/>
      <c r="K11" s="2494"/>
      <c r="L11" s="2494"/>
      <c r="M11" s="2494"/>
      <c r="N11" s="2494"/>
      <c r="O11" s="2494"/>
    </row>
    <row r="12" spans="1:23" s="138" customFormat="1" ht="21" customHeight="1">
      <c r="A12" s="141"/>
    </row>
    <row r="13" spans="1:23" s="138" customFormat="1" ht="21" customHeight="1">
      <c r="A13" s="141" t="s">
        <v>272</v>
      </c>
      <c r="B13" s="138" t="s">
        <v>1033</v>
      </c>
      <c r="F13" s="1695"/>
      <c r="G13" s="1695"/>
      <c r="H13" s="1695"/>
      <c r="I13" s="1010"/>
    </row>
    <row r="14" spans="1:23" s="138" customFormat="1" ht="9" customHeight="1">
      <c r="A14" s="141"/>
      <c r="F14" s="142"/>
      <c r="G14" s="142"/>
      <c r="H14" s="142"/>
      <c r="I14" s="142"/>
      <c r="J14" s="142"/>
      <c r="K14" s="142"/>
      <c r="L14" s="142"/>
      <c r="M14" s="142"/>
      <c r="N14" s="142"/>
      <c r="O14" s="142"/>
    </row>
    <row r="15" spans="1:23" s="138" customFormat="1" ht="21" customHeight="1">
      <c r="A15" s="141"/>
      <c r="B15" s="2264" t="s">
        <v>1034</v>
      </c>
      <c r="C15" s="2264"/>
      <c r="D15" s="2264"/>
      <c r="E15" s="2264"/>
      <c r="F15" s="2494"/>
      <c r="G15" s="2494"/>
      <c r="H15" s="2494"/>
      <c r="I15" s="2494"/>
      <c r="J15" s="2494"/>
      <c r="K15" s="2494"/>
      <c r="L15" s="2494"/>
      <c r="M15" s="2494"/>
      <c r="N15" s="2494"/>
      <c r="O15" s="2494"/>
    </row>
    <row r="16" spans="1:23" s="138" customFormat="1" ht="21" customHeight="1">
      <c r="A16" s="141"/>
    </row>
    <row r="17" spans="1:24" s="138" customFormat="1" ht="21" customHeight="1">
      <c r="A17" s="141" t="s">
        <v>273</v>
      </c>
    </row>
    <row r="18" spans="1:24" s="138" customFormat="1" ht="9" customHeight="1">
      <c r="A18" s="141"/>
    </row>
    <row r="19" spans="1:24" s="138" customFormat="1" ht="21" customHeight="1">
      <c r="A19" s="141"/>
      <c r="F19" s="2261" t="s">
        <v>274</v>
      </c>
      <c r="G19" s="2261"/>
      <c r="H19" s="142" t="s">
        <v>262</v>
      </c>
      <c r="I19" s="2261" t="s">
        <v>275</v>
      </c>
      <c r="J19" s="2261"/>
      <c r="K19" s="142" t="s">
        <v>262</v>
      </c>
      <c r="L19" s="2261" t="s">
        <v>1035</v>
      </c>
      <c r="M19" s="2261"/>
      <c r="N19" s="142" t="s">
        <v>262</v>
      </c>
      <c r="O19" s="2261" t="s">
        <v>276</v>
      </c>
      <c r="P19" s="2261"/>
    </row>
    <row r="20" spans="1:24" s="138" customFormat="1" ht="9" customHeight="1">
      <c r="A20" s="141"/>
    </row>
    <row r="21" spans="1:24" s="138" customFormat="1" ht="21" customHeight="1">
      <c r="A21" s="141" t="s">
        <v>277</v>
      </c>
    </row>
    <row r="22" spans="1:24" s="138" customFormat="1" ht="33" customHeight="1">
      <c r="A22" s="141"/>
      <c r="B22" s="2261" t="s">
        <v>1036</v>
      </c>
      <c r="C22" s="2261"/>
      <c r="D22" s="2261"/>
      <c r="F22" s="2487"/>
      <c r="G22" s="2487"/>
      <c r="H22" s="2487"/>
      <c r="I22" s="2487"/>
      <c r="J22" s="2487"/>
      <c r="K22" s="2487"/>
      <c r="L22" s="2487"/>
      <c r="M22" s="2487"/>
      <c r="N22" s="2487"/>
      <c r="O22" s="2487"/>
      <c r="P22" s="2487"/>
      <c r="Q22" s="2487"/>
      <c r="R22" s="2487"/>
      <c r="S22" s="2487"/>
    </row>
    <row r="23" spans="1:24" s="138" customFormat="1" ht="21" customHeight="1">
      <c r="A23" s="141"/>
    </row>
    <row r="24" spans="1:24" s="138" customFormat="1" ht="21" customHeight="1">
      <c r="A24" s="141" t="s">
        <v>278</v>
      </c>
    </row>
    <row r="25" spans="1:24" s="138" customFormat="1" ht="21" customHeight="1">
      <c r="A25" s="141"/>
      <c r="B25" s="138" t="s">
        <v>279</v>
      </c>
      <c r="F25" s="142" t="s">
        <v>103</v>
      </c>
      <c r="G25" s="2492" t="str">
        <f>IF(基本情報!H21="","",基本情報!H21)</f>
        <v/>
      </c>
      <c r="H25" s="2492"/>
      <c r="I25" s="2492"/>
      <c r="J25" s="2492"/>
      <c r="K25" s="2492"/>
    </row>
    <row r="26" spans="1:24" s="138" customFormat="1" ht="21" customHeight="1">
      <c r="A26" s="141"/>
      <c r="B26" s="138" t="s">
        <v>280</v>
      </c>
      <c r="F26" s="2493" t="str">
        <f>IF(基本情報!G22="","",基本情報!G22)</f>
        <v/>
      </c>
      <c r="G26" s="2493"/>
      <c r="H26" s="2493"/>
      <c r="I26" s="2493"/>
      <c r="J26" s="2493"/>
      <c r="K26" s="2493"/>
      <c r="L26" s="2493"/>
      <c r="M26" s="2493"/>
      <c r="N26" s="2493"/>
      <c r="O26" s="2493"/>
      <c r="P26" s="2493"/>
      <c r="Q26" s="2493"/>
      <c r="R26" s="2493"/>
      <c r="S26" s="2493"/>
      <c r="T26" s="2493"/>
      <c r="U26" s="2493"/>
      <c r="V26" s="2493"/>
      <c r="X26" s="138" t="s">
        <v>1479</v>
      </c>
    </row>
    <row r="27" spans="1:24" s="138" customFormat="1" ht="21" customHeight="1">
      <c r="A27" s="141"/>
      <c r="F27" s="2493"/>
      <c r="G27" s="2493"/>
      <c r="H27" s="2493"/>
      <c r="I27" s="2493"/>
      <c r="J27" s="2493"/>
      <c r="K27" s="2493"/>
      <c r="L27" s="2493"/>
      <c r="M27" s="2493"/>
      <c r="N27" s="2493"/>
      <c r="O27" s="2493"/>
      <c r="P27" s="2493"/>
      <c r="Q27" s="2493"/>
      <c r="R27" s="2493"/>
      <c r="S27" s="2493"/>
      <c r="T27" s="2493"/>
      <c r="U27" s="2493"/>
      <c r="V27" s="2493"/>
    </row>
    <row r="28" spans="1:24" s="138" customFormat="1" ht="21" customHeight="1">
      <c r="A28" s="141"/>
      <c r="E28" s="58" t="s">
        <v>1001</v>
      </c>
    </row>
    <row r="29" spans="1:24" s="138" customFormat="1" ht="21" customHeight="1">
      <c r="A29" s="141"/>
      <c r="E29" s="58"/>
    </row>
    <row r="30" spans="1:24" s="138" customFormat="1" ht="21" customHeight="1">
      <c r="A30" s="141"/>
    </row>
    <row r="31" spans="1:24" s="138" customFormat="1" ht="21" customHeight="1">
      <c r="A31" s="708" t="s">
        <v>24</v>
      </c>
      <c r="B31" s="706" t="s">
        <v>281</v>
      </c>
      <c r="E31" s="2490"/>
      <c r="F31" s="2490"/>
      <c r="G31" s="2490"/>
      <c r="H31" s="2490"/>
      <c r="I31" s="2490"/>
      <c r="J31" s="2490"/>
      <c r="K31" s="2490"/>
      <c r="L31" s="2490"/>
      <c r="M31" s="2490"/>
      <c r="N31" s="2490"/>
      <c r="O31" s="2490"/>
      <c r="P31" s="2490"/>
      <c r="Q31" s="2490"/>
      <c r="R31" s="2490"/>
      <c r="S31" s="2490"/>
      <c r="T31" s="2490"/>
      <c r="U31" s="2490"/>
      <c r="V31" s="2490"/>
    </row>
    <row r="32" spans="1:24" s="138" customFormat="1" ht="21" customHeight="1">
      <c r="A32" s="141"/>
      <c r="E32" s="2490"/>
      <c r="F32" s="2490"/>
      <c r="G32" s="2490"/>
      <c r="H32" s="2490"/>
      <c r="I32" s="2490"/>
      <c r="J32" s="2490"/>
      <c r="K32" s="2490"/>
      <c r="L32" s="2490"/>
      <c r="M32" s="2490"/>
      <c r="N32" s="2490"/>
      <c r="O32" s="2490"/>
      <c r="P32" s="2490"/>
      <c r="Q32" s="2490"/>
      <c r="R32" s="2490"/>
      <c r="S32" s="2490"/>
      <c r="T32" s="2490"/>
      <c r="U32" s="2490"/>
      <c r="V32" s="2490"/>
    </row>
    <row r="33" spans="2:24" s="138" customFormat="1" ht="9" customHeight="1"/>
    <row r="34" spans="2:24" s="138" customFormat="1" ht="21" customHeight="1">
      <c r="B34" s="706" t="s">
        <v>1030</v>
      </c>
      <c r="E34" s="2490"/>
      <c r="F34" s="2490"/>
      <c r="G34" s="2490"/>
      <c r="H34" s="2490"/>
      <c r="I34" s="2490"/>
      <c r="J34" s="2490"/>
      <c r="K34" s="2490"/>
      <c r="L34" s="2490"/>
      <c r="M34" s="2490"/>
      <c r="N34" s="2490"/>
      <c r="O34" s="2490"/>
      <c r="P34" s="2490"/>
      <c r="Q34" s="2490"/>
      <c r="R34" s="2490"/>
      <c r="S34" s="2490"/>
      <c r="T34" s="2490"/>
      <c r="U34" s="2490"/>
      <c r="V34" s="2490"/>
    </row>
    <row r="35" spans="2:24" s="138" customFormat="1" ht="21" customHeight="1">
      <c r="B35" s="706"/>
      <c r="E35" s="2490"/>
      <c r="F35" s="2490"/>
      <c r="G35" s="2490"/>
      <c r="H35" s="2490"/>
      <c r="I35" s="2490"/>
      <c r="J35" s="2490"/>
      <c r="K35" s="2490"/>
      <c r="L35" s="2490"/>
      <c r="M35" s="2490"/>
      <c r="N35" s="2490"/>
      <c r="O35" s="2490"/>
      <c r="P35" s="2490"/>
      <c r="Q35" s="2490"/>
      <c r="R35" s="2490"/>
      <c r="S35" s="2490"/>
      <c r="T35" s="2490"/>
      <c r="U35" s="2490"/>
      <c r="V35" s="2490"/>
    </row>
    <row r="36" spans="2:24" s="138" customFormat="1" ht="21" customHeight="1">
      <c r="E36" s="2490"/>
      <c r="F36" s="2490"/>
      <c r="G36" s="2490"/>
      <c r="H36" s="2490"/>
      <c r="I36" s="2490"/>
      <c r="J36" s="2490"/>
      <c r="K36" s="2490"/>
      <c r="L36" s="2490"/>
      <c r="M36" s="2490"/>
      <c r="N36" s="2490"/>
      <c r="O36" s="2490"/>
      <c r="P36" s="2490"/>
      <c r="Q36" s="2490"/>
      <c r="R36" s="2490"/>
      <c r="S36" s="2490"/>
      <c r="T36" s="2490"/>
      <c r="U36" s="2490"/>
      <c r="V36" s="2490"/>
    </row>
    <row r="37" spans="2:24" s="138" customFormat="1" ht="21" customHeight="1"/>
    <row r="38" spans="2:24" s="138" customFormat="1" ht="21" customHeight="1">
      <c r="E38" s="56"/>
      <c r="F38" s="137" t="s">
        <v>282</v>
      </c>
      <c r="G38" s="2489" t="str">
        <f>IF(AND(基本情報!E12="",基本情報!G12=""),"",CONCATENATE(基本情報!D12,基本情報!E12,"-",基本情報!G12))</f>
        <v>25A-</v>
      </c>
      <c r="H38" s="2489"/>
      <c r="I38" s="2489"/>
      <c r="J38" s="2489"/>
      <c r="K38" s="2489"/>
      <c r="L38" s="2489"/>
      <c r="M38" s="2489"/>
      <c r="N38" s="143"/>
      <c r="O38" s="143"/>
      <c r="P38" s="143"/>
      <c r="Q38" s="143"/>
      <c r="R38" s="143"/>
      <c r="S38" s="143"/>
      <c r="T38" s="143"/>
      <c r="U38" s="143"/>
      <c r="V38" s="143"/>
      <c r="W38" s="143"/>
    </row>
    <row r="39" spans="2:24" s="138" customFormat="1" ht="21" customHeight="1">
      <c r="E39" s="56"/>
      <c r="F39" s="137" t="s">
        <v>125</v>
      </c>
      <c r="G39" s="2488" t="str">
        <f>IF(基本情報!D13="","",基本情報!D13)</f>
        <v/>
      </c>
      <c r="H39" s="2488"/>
      <c r="I39" s="2488"/>
      <c r="J39" s="2488"/>
      <c r="K39" s="2488"/>
      <c r="L39" s="2488"/>
      <c r="M39" s="2488"/>
      <c r="N39" s="2488"/>
      <c r="O39" s="2488"/>
      <c r="P39" s="2488"/>
      <c r="Q39" s="2488"/>
      <c r="R39" s="2488"/>
      <c r="S39" s="2488"/>
      <c r="T39" s="2488"/>
      <c r="U39" s="2488"/>
      <c r="V39" s="2488"/>
      <c r="W39" s="2488"/>
      <c r="X39" s="138" t="s">
        <v>1480</v>
      </c>
    </row>
    <row r="40" spans="2:24" s="138" customFormat="1" ht="21" customHeight="1">
      <c r="E40" s="56"/>
      <c r="F40" s="137" t="s">
        <v>283</v>
      </c>
      <c r="G40" s="2488" t="str">
        <f>IF(基本情報!G15="個人",基本情報!G30,CONCATENATE(基本情報!G17,"　",基本情報!G18,"　",基本情報!G20))</f>
        <v>　　</v>
      </c>
      <c r="H40" s="2488"/>
      <c r="I40" s="2488"/>
      <c r="J40" s="2488"/>
      <c r="K40" s="2488"/>
      <c r="L40" s="2488"/>
      <c r="M40" s="2488"/>
      <c r="N40" s="2488"/>
      <c r="O40" s="2488"/>
      <c r="P40" s="2488"/>
      <c r="Q40" s="2488"/>
      <c r="R40" s="2488"/>
      <c r="S40" s="2488"/>
      <c r="T40" s="2488"/>
      <c r="U40" s="2488"/>
      <c r="V40" s="2488"/>
      <c r="W40" s="2488"/>
    </row>
    <row r="41" spans="2:24" s="138" customFormat="1" ht="21" customHeight="1">
      <c r="N41" s="56"/>
      <c r="O41" s="56"/>
      <c r="P41" s="56"/>
      <c r="Q41" s="56"/>
      <c r="R41" s="56"/>
      <c r="S41" s="56"/>
      <c r="T41" s="56"/>
      <c r="U41" s="56"/>
      <c r="V41" s="56"/>
      <c r="W41" s="56"/>
    </row>
  </sheetData>
  <mergeCells count="25">
    <mergeCell ref="A6:W6"/>
    <mergeCell ref="R22:S22"/>
    <mergeCell ref="G25:K25"/>
    <mergeCell ref="F26:V26"/>
    <mergeCell ref="F27:V27"/>
    <mergeCell ref="F19:G19"/>
    <mergeCell ref="I19:J19"/>
    <mergeCell ref="L19:M19"/>
    <mergeCell ref="O19:P19"/>
    <mergeCell ref="P22:Q22"/>
    <mergeCell ref="L22:M22"/>
    <mergeCell ref="N22:O22"/>
    <mergeCell ref="F11:O11"/>
    <mergeCell ref="F15:O15"/>
    <mergeCell ref="B22:D22"/>
    <mergeCell ref="B11:E11"/>
    <mergeCell ref="B15:E15"/>
    <mergeCell ref="F22:G22"/>
    <mergeCell ref="H22:I22"/>
    <mergeCell ref="J22:K22"/>
    <mergeCell ref="G40:W40"/>
    <mergeCell ref="G38:M38"/>
    <mergeCell ref="G39:W39"/>
    <mergeCell ref="E31:V32"/>
    <mergeCell ref="E34:V36"/>
  </mergeCells>
  <phoneticPr fontId="2"/>
  <dataValidations count="1">
    <dataValidation imeMode="fullKatakana" allowBlank="1" showInputMessage="1" showErrorMessage="1" sqref="E31:V32" xr:uid="{90DC5D00-0356-42E1-A09A-24080434E504}"/>
  </dataValidations>
  <printOptions horizontalCentered="1"/>
  <pageMargins left="0.59055118110236227" right="0.59055118110236227" top="0.59055118110236227" bottom="0.59055118110236227" header="0" footer="0"/>
  <pageSetup paperSize="9" scale="97" fitToWidth="0"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16A0C-9426-42F1-A0C2-7A2338B5A838}">
  <sheetPr codeName="Sheet16">
    <tabColor rgb="FF99FF99"/>
  </sheetPr>
  <dimension ref="A1:BA36"/>
  <sheetViews>
    <sheetView showGridLines="0" view="pageBreakPreview" zoomScaleNormal="100" zoomScaleSheetLayoutView="100" workbookViewId="0">
      <selection activeCell="A10" sqref="A10:AG10"/>
    </sheetView>
  </sheetViews>
  <sheetFormatPr defaultColWidth="9.5546875" defaultRowHeight="13.2"/>
  <cols>
    <col min="1" max="1" width="5.6640625" style="63" customWidth="1"/>
    <col min="2" max="2" width="15.6640625" style="63" customWidth="1"/>
    <col min="3" max="32" width="2.88671875" style="63" customWidth="1"/>
    <col min="33" max="33" width="5.6640625" style="63" customWidth="1"/>
    <col min="34" max="34" width="9.5546875" style="63" customWidth="1"/>
    <col min="35" max="37" width="9.5546875" style="63"/>
    <col min="38" max="38" width="2.88671875" style="63" hidden="1" customWidth="1"/>
    <col min="39" max="39" width="5.109375" style="63" hidden="1" customWidth="1"/>
    <col min="40" max="16384" width="9.5546875" style="63"/>
  </cols>
  <sheetData>
    <row r="1" spans="1:53" ht="14.4">
      <c r="AG1" s="139" t="s">
        <v>1535</v>
      </c>
    </row>
    <row r="4" spans="1:53" ht="19.2">
      <c r="A4" s="2254" t="s">
        <v>1119</v>
      </c>
      <c r="B4" s="2254"/>
      <c r="C4" s="2254"/>
      <c r="D4" s="2254"/>
      <c r="E4" s="2254"/>
      <c r="F4" s="2254"/>
      <c r="G4" s="2254"/>
      <c r="H4" s="2254"/>
      <c r="I4" s="2254"/>
      <c r="J4" s="2254"/>
      <c r="K4" s="2254"/>
      <c r="L4" s="2254"/>
      <c r="M4" s="2254"/>
      <c r="N4" s="2254"/>
      <c r="O4" s="2254"/>
      <c r="P4" s="2254"/>
      <c r="Q4" s="2254"/>
      <c r="R4" s="2254"/>
      <c r="S4" s="2254"/>
      <c r="T4" s="2254"/>
      <c r="U4" s="2254"/>
      <c r="V4" s="2254"/>
      <c r="W4" s="2254"/>
      <c r="X4" s="2254"/>
      <c r="Y4" s="2254"/>
      <c r="Z4" s="2254"/>
      <c r="AA4" s="2254"/>
      <c r="AB4" s="2254"/>
      <c r="AC4" s="2254"/>
      <c r="AD4" s="2254"/>
      <c r="AE4" s="2254"/>
      <c r="AF4" s="2254"/>
      <c r="AG4" s="2254"/>
      <c r="AH4" s="1046"/>
      <c r="AI4" s="1046"/>
      <c r="AJ4" s="1046"/>
      <c r="AK4" s="1046"/>
      <c r="AL4" s="1046"/>
      <c r="AM4" s="1046"/>
      <c r="AN4" s="1046"/>
      <c r="AO4" s="1046"/>
      <c r="AP4" s="1046"/>
      <c r="AQ4" s="1046"/>
      <c r="AR4" s="1046"/>
      <c r="AS4" s="1046"/>
      <c r="AT4" s="1046"/>
      <c r="AU4" s="1046"/>
      <c r="AV4" s="1046"/>
      <c r="AW4" s="1046"/>
      <c r="AX4" s="1046"/>
      <c r="AY4" s="1046"/>
      <c r="AZ4" s="1046"/>
      <c r="BA4" s="1046"/>
    </row>
    <row r="5" spans="1:53" ht="19.2">
      <c r="A5" s="2261" t="s">
        <v>1129</v>
      </c>
      <c r="B5" s="2261"/>
      <c r="C5" s="2261"/>
      <c r="D5" s="2261"/>
      <c r="E5" s="2261"/>
      <c r="F5" s="2261"/>
      <c r="G5" s="2261"/>
      <c r="H5" s="2261"/>
      <c r="I5" s="2261"/>
      <c r="J5" s="2261"/>
      <c r="K5" s="2261"/>
      <c r="L5" s="2261"/>
      <c r="M5" s="2261"/>
      <c r="N5" s="2261"/>
      <c r="O5" s="2261"/>
      <c r="P5" s="2261"/>
      <c r="Q5" s="2261"/>
      <c r="R5" s="2261"/>
      <c r="S5" s="2261"/>
      <c r="T5" s="2261"/>
      <c r="U5" s="2261"/>
      <c r="V5" s="2261"/>
      <c r="W5" s="2261"/>
      <c r="X5" s="2261"/>
      <c r="Y5" s="2261"/>
      <c r="Z5" s="2261"/>
      <c r="AA5" s="2261"/>
      <c r="AB5" s="2261"/>
      <c r="AC5" s="2261"/>
      <c r="AD5" s="2261"/>
      <c r="AE5" s="2261"/>
      <c r="AF5" s="2261"/>
      <c r="AG5" s="2261"/>
      <c r="AH5" s="1046"/>
      <c r="AI5" s="1046"/>
      <c r="AJ5" s="1046"/>
      <c r="AK5" s="1046"/>
      <c r="AL5" s="1046"/>
      <c r="AM5" s="1046"/>
      <c r="AN5" s="1046"/>
      <c r="AO5" s="1046"/>
      <c r="AP5" s="1046"/>
      <c r="AQ5" s="1046"/>
      <c r="AR5" s="1046"/>
      <c r="AS5" s="1046"/>
      <c r="AT5" s="1046"/>
      <c r="AU5" s="1046"/>
      <c r="AV5" s="1046"/>
      <c r="AW5" s="1046"/>
      <c r="AX5" s="1046"/>
      <c r="AY5" s="1046"/>
      <c r="AZ5" s="1046"/>
      <c r="BA5" s="1046"/>
    </row>
    <row r="8" spans="1:53" ht="31.5" customHeight="1">
      <c r="A8" s="2495" t="s">
        <v>1128</v>
      </c>
      <c r="B8" s="2495"/>
      <c r="C8" s="2495"/>
      <c r="D8" s="2495"/>
      <c r="E8" s="2495"/>
      <c r="F8" s="2495"/>
      <c r="G8" s="2495"/>
      <c r="H8" s="2495"/>
      <c r="I8" s="2495"/>
      <c r="J8" s="2495"/>
      <c r="K8" s="2495"/>
      <c r="L8" s="2495"/>
      <c r="M8" s="2495"/>
      <c r="N8" s="2495"/>
      <c r="O8" s="2495"/>
      <c r="P8" s="2495"/>
      <c r="Q8" s="2495"/>
      <c r="R8" s="2495"/>
      <c r="S8" s="2495"/>
      <c r="T8" s="2495"/>
      <c r="U8" s="2495"/>
      <c r="V8" s="2495"/>
      <c r="W8" s="2495"/>
      <c r="X8" s="2495"/>
      <c r="Y8" s="2495"/>
      <c r="Z8" s="2495"/>
      <c r="AA8" s="2495"/>
      <c r="AB8" s="2495"/>
      <c r="AC8" s="2495"/>
      <c r="AD8" s="2495"/>
      <c r="AE8" s="2495"/>
      <c r="AF8" s="2495"/>
      <c r="AG8" s="2495"/>
      <c r="AH8" s="1047"/>
      <c r="AI8" s="1047"/>
      <c r="AJ8" s="1047"/>
      <c r="AK8" s="1047"/>
      <c r="AL8" s="1047"/>
      <c r="AM8" s="1047"/>
      <c r="AN8" s="1047"/>
      <c r="AO8" s="1047"/>
      <c r="AP8" s="1047"/>
      <c r="AQ8" s="1047"/>
      <c r="AR8" s="1047"/>
      <c r="AS8" s="1047"/>
      <c r="AT8" s="1047"/>
      <c r="AU8" s="1047"/>
      <c r="AV8" s="1047"/>
      <c r="AW8" s="1047"/>
      <c r="AX8" s="1047"/>
      <c r="AY8" s="1047"/>
      <c r="AZ8" s="1047"/>
    </row>
    <row r="9" spans="1:53" ht="21" customHeight="1"/>
    <row r="10" spans="1:53" ht="21" customHeight="1">
      <c r="A10" s="2264" t="s">
        <v>940</v>
      </c>
      <c r="B10" s="2264"/>
      <c r="C10" s="2264"/>
      <c r="D10" s="2264"/>
      <c r="E10" s="2264"/>
      <c r="F10" s="2264"/>
      <c r="G10" s="2264"/>
      <c r="H10" s="2264"/>
      <c r="I10" s="2264"/>
      <c r="J10" s="2264"/>
      <c r="K10" s="2264"/>
      <c r="L10" s="2264"/>
      <c r="M10" s="2264"/>
      <c r="N10" s="2264"/>
      <c r="O10" s="2264"/>
      <c r="P10" s="2264"/>
      <c r="Q10" s="2264"/>
      <c r="R10" s="2264"/>
      <c r="S10" s="2264"/>
      <c r="T10" s="2264"/>
      <c r="U10" s="2264"/>
      <c r="V10" s="2264"/>
      <c r="W10" s="2264"/>
      <c r="X10" s="2264"/>
      <c r="Y10" s="2264"/>
      <c r="Z10" s="2264"/>
      <c r="AA10" s="2264"/>
      <c r="AB10" s="2264"/>
      <c r="AC10" s="2264"/>
      <c r="AD10" s="2264"/>
      <c r="AE10" s="2264"/>
      <c r="AF10" s="2264"/>
      <c r="AG10" s="2264"/>
    </row>
    <row r="11" spans="1:53" ht="21" customHeight="1">
      <c r="A11" s="898"/>
      <c r="B11" s="898"/>
      <c r="C11" s="898"/>
      <c r="D11" s="898"/>
      <c r="E11" s="898"/>
      <c r="F11" s="898"/>
      <c r="G11" s="898"/>
      <c r="H11" s="898"/>
      <c r="I11" s="898"/>
      <c r="J11" s="898"/>
      <c r="K11" s="898"/>
      <c r="L11" s="898"/>
      <c r="M11" s="898"/>
      <c r="N11" s="898"/>
      <c r="O11" s="898"/>
      <c r="P11" s="898"/>
      <c r="Q11" s="898"/>
      <c r="R11" s="898"/>
      <c r="S11" s="898"/>
      <c r="T11" s="898"/>
      <c r="U11" s="898"/>
      <c r="V11" s="898"/>
      <c r="W11" s="898"/>
      <c r="X11" s="898"/>
      <c r="Y11" s="898"/>
      <c r="Z11" s="898"/>
      <c r="AA11" s="898"/>
      <c r="AB11" s="898"/>
      <c r="AC11" s="898"/>
      <c r="AD11" s="898"/>
      <c r="AE11" s="898"/>
    </row>
    <row r="12" spans="1:53" ht="21" customHeight="1">
      <c r="A12" s="898" t="s">
        <v>157</v>
      </c>
      <c r="B12" s="898"/>
      <c r="C12" s="898"/>
      <c r="D12" s="898"/>
      <c r="E12" s="898"/>
      <c r="F12" s="898"/>
      <c r="G12" s="898"/>
      <c r="H12" s="898"/>
      <c r="I12" s="898"/>
      <c r="J12" s="898"/>
      <c r="K12" s="898"/>
      <c r="L12" s="898"/>
      <c r="M12" s="898"/>
      <c r="N12" s="898"/>
      <c r="O12" s="898"/>
      <c r="P12" s="898"/>
      <c r="Q12" s="898"/>
      <c r="R12" s="898"/>
      <c r="S12" s="898"/>
      <c r="T12" s="898"/>
      <c r="U12" s="898"/>
      <c r="V12" s="898"/>
      <c r="W12" s="898"/>
      <c r="X12" s="898"/>
      <c r="Y12" s="898"/>
      <c r="Z12" s="898"/>
      <c r="AA12" s="898"/>
      <c r="AB12" s="898"/>
      <c r="AC12" s="898"/>
      <c r="AD12" s="898"/>
      <c r="AE12" s="898"/>
    </row>
    <row r="13" spans="1:53" ht="30" customHeight="1">
      <c r="A13" s="2496" t="s">
        <v>158</v>
      </c>
      <c r="B13" s="2497"/>
      <c r="C13" s="2258" t="str">
        <f>IF(基本情報!D13="","",基本情報!D13)</f>
        <v/>
      </c>
      <c r="D13" s="2259"/>
      <c r="E13" s="2259"/>
      <c r="F13" s="2259"/>
      <c r="G13" s="2259"/>
      <c r="H13" s="2259"/>
      <c r="I13" s="2259"/>
      <c r="J13" s="2259"/>
      <c r="K13" s="2259"/>
      <c r="L13" s="2259"/>
      <c r="M13" s="2259"/>
      <c r="N13" s="2259"/>
      <c r="O13" s="2259"/>
      <c r="P13" s="2259"/>
      <c r="Q13" s="2259"/>
      <c r="R13" s="2259"/>
      <c r="S13" s="2259"/>
      <c r="T13" s="2259"/>
      <c r="U13" s="2259"/>
      <c r="V13" s="2259"/>
      <c r="W13" s="2259"/>
      <c r="X13" s="2259"/>
      <c r="Y13" s="2259"/>
      <c r="Z13" s="2259"/>
      <c r="AA13" s="2259"/>
      <c r="AB13" s="2259"/>
      <c r="AC13" s="2259"/>
      <c r="AD13" s="2259"/>
      <c r="AE13" s="2259"/>
      <c r="AF13" s="2259"/>
      <c r="AG13" s="2260"/>
    </row>
    <row r="14" spans="1:53" ht="30" customHeight="1">
      <c r="A14" s="2257" t="s">
        <v>159</v>
      </c>
      <c r="B14" s="2257"/>
      <c r="C14" s="2258"/>
      <c r="D14" s="2259"/>
      <c r="E14" s="2259"/>
      <c r="F14" s="2259"/>
      <c r="G14" s="2259"/>
      <c r="H14" s="2259"/>
      <c r="I14" s="2259"/>
      <c r="J14" s="2259"/>
      <c r="K14" s="2259"/>
      <c r="L14" s="2259"/>
      <c r="M14" s="2259"/>
      <c r="N14" s="2259"/>
      <c r="O14" s="2259"/>
      <c r="P14" s="2259"/>
      <c r="Q14" s="2259"/>
      <c r="R14" s="2259"/>
      <c r="S14" s="2259"/>
      <c r="T14" s="2259"/>
      <c r="U14" s="2259"/>
      <c r="V14" s="2259"/>
      <c r="W14" s="2259"/>
      <c r="X14" s="2259"/>
      <c r="Y14" s="2259"/>
      <c r="Z14" s="2259"/>
      <c r="AA14" s="2259"/>
      <c r="AB14" s="2259"/>
      <c r="AC14" s="2259"/>
      <c r="AD14" s="2259"/>
      <c r="AE14" s="2259"/>
      <c r="AF14" s="2259"/>
      <c r="AG14" s="2260"/>
    </row>
    <row r="15" spans="1:53" ht="30" customHeight="1">
      <c r="A15" s="2256" t="s">
        <v>1235</v>
      </c>
      <c r="B15" s="2256"/>
      <c r="C15" s="2262"/>
      <c r="D15" s="2263"/>
      <c r="E15" s="2263"/>
      <c r="F15" s="2263"/>
      <c r="G15" s="2263"/>
      <c r="H15" s="1351" t="s">
        <v>155</v>
      </c>
      <c r="I15" s="2267"/>
      <c r="J15" s="2267"/>
      <c r="K15" s="2267"/>
      <c r="L15" s="2267"/>
      <c r="M15" s="2267"/>
      <c r="N15" s="2267"/>
      <c r="O15" s="1351" t="s">
        <v>116</v>
      </c>
      <c r="P15" s="1315" t="s">
        <v>1186</v>
      </c>
      <c r="Q15" s="653"/>
      <c r="R15" s="1316"/>
      <c r="S15" s="1315" t="s">
        <v>1187</v>
      </c>
      <c r="T15" s="1315" t="s">
        <v>1188</v>
      </c>
      <c r="U15" s="1354"/>
      <c r="V15" s="1316"/>
      <c r="W15" s="1315" t="s">
        <v>1187</v>
      </c>
      <c r="X15" s="653"/>
      <c r="Y15" s="2266" t="s">
        <v>1253</v>
      </c>
      <c r="Z15" s="2266"/>
      <c r="AA15" s="2266"/>
      <c r="AB15" s="2266"/>
      <c r="AC15" s="2265"/>
      <c r="AD15" s="2265"/>
      <c r="AE15" s="2265"/>
      <c r="AF15" s="2265"/>
      <c r="AG15" s="1352" t="s">
        <v>1189</v>
      </c>
    </row>
    <row r="16" spans="1:53" s="653" customFormat="1" ht="30" customHeight="1">
      <c r="A16" s="2257" t="s">
        <v>1236</v>
      </c>
      <c r="B16" s="2257"/>
      <c r="C16" s="2262"/>
      <c r="D16" s="2263"/>
      <c r="E16" s="2263"/>
      <c r="F16" s="2263"/>
      <c r="G16" s="2263"/>
      <c r="H16" s="1351" t="s">
        <v>155</v>
      </c>
      <c r="I16" s="2267"/>
      <c r="J16" s="2267"/>
      <c r="K16" s="2267"/>
      <c r="L16" s="2267"/>
      <c r="M16" s="2267"/>
      <c r="N16" s="2267"/>
      <c r="O16" s="1351" t="s">
        <v>116</v>
      </c>
      <c r="P16" s="1355"/>
      <c r="Q16" s="1351"/>
      <c r="R16" s="1347"/>
      <c r="S16" s="1347"/>
      <c r="T16" s="1347"/>
      <c r="U16" s="1336"/>
      <c r="V16" s="1353"/>
      <c r="W16" s="1353"/>
      <c r="X16" s="1353"/>
      <c r="Y16" s="1353"/>
      <c r="Z16" s="1353"/>
      <c r="AA16" s="1353"/>
      <c r="AB16" s="1353"/>
      <c r="AC16" s="1353"/>
      <c r="AD16" s="1353"/>
      <c r="AE16" s="1353"/>
      <c r="AF16" s="1353"/>
      <c r="AG16" s="1337"/>
      <c r="AH16" s="1348"/>
      <c r="AI16" s="1348"/>
      <c r="AJ16" s="1348"/>
      <c r="AK16" s="1348"/>
      <c r="AL16" s="1348"/>
      <c r="AM16" s="1348"/>
      <c r="AN16" s="1348"/>
      <c r="AO16" s="1348"/>
      <c r="AP16" s="1348"/>
      <c r="AQ16" s="1104"/>
    </row>
    <row r="17" spans="1:36" ht="21" customHeight="1">
      <c r="B17" s="1048"/>
      <c r="C17" s="1048"/>
      <c r="D17" s="1048"/>
      <c r="E17" s="1050" t="s">
        <v>1297</v>
      </c>
      <c r="F17" s="1048"/>
      <c r="G17" s="1048"/>
      <c r="H17" s="1048"/>
      <c r="I17" s="1048"/>
      <c r="J17" s="1048"/>
      <c r="K17" s="1048"/>
      <c r="L17" s="1048"/>
      <c r="M17" s="1048"/>
      <c r="N17" s="1048"/>
      <c r="O17" s="1048"/>
      <c r="P17" s="1050"/>
      <c r="Q17" s="1050"/>
      <c r="R17" s="1050"/>
      <c r="S17" s="1050"/>
      <c r="T17" s="1050"/>
      <c r="U17" s="1050"/>
      <c r="V17" s="1050"/>
      <c r="W17" s="1050"/>
      <c r="X17" s="1050"/>
      <c r="Y17" s="1050"/>
      <c r="Z17" s="1050"/>
      <c r="AA17" s="1050"/>
      <c r="AB17" s="1050"/>
      <c r="AC17" s="1050"/>
      <c r="AD17" s="1050"/>
      <c r="AE17" s="1050"/>
      <c r="AF17" s="1050"/>
      <c r="AG17" s="1050"/>
    </row>
    <row r="18" spans="1:36" ht="21" customHeight="1">
      <c r="B18" s="1048"/>
      <c r="C18" s="1048"/>
      <c r="D18" s="1048"/>
      <c r="E18" s="1048"/>
      <c r="F18" s="1048"/>
      <c r="G18" s="1048"/>
      <c r="H18" s="1048"/>
      <c r="I18" s="1048"/>
      <c r="J18" s="1048"/>
      <c r="K18" s="1048"/>
      <c r="L18" s="1048"/>
      <c r="M18" s="1048"/>
      <c r="N18" s="1048"/>
      <c r="O18" s="1048"/>
      <c r="P18" s="1050"/>
      <c r="Q18" s="1050"/>
      <c r="R18" s="1050"/>
      <c r="S18" s="1050"/>
      <c r="T18" s="1050"/>
      <c r="U18" s="1050"/>
      <c r="V18" s="1050"/>
      <c r="W18" s="1050"/>
      <c r="X18" s="1050"/>
      <c r="Y18" s="1050"/>
      <c r="Z18" s="1050"/>
      <c r="AA18" s="1050"/>
      <c r="AB18" s="1050"/>
      <c r="AC18" s="1050"/>
      <c r="AD18" s="1050"/>
      <c r="AE18" s="1050"/>
      <c r="AF18" s="1050"/>
      <c r="AG18" s="1050"/>
    </row>
    <row r="19" spans="1:36" ht="21" customHeight="1">
      <c r="A19" s="138" t="s">
        <v>1076</v>
      </c>
      <c r="B19" s="1048"/>
      <c r="C19" s="1048"/>
      <c r="D19" s="1048"/>
      <c r="E19" s="1048"/>
      <c r="F19" s="1048"/>
      <c r="G19" s="1048"/>
      <c r="H19" s="1048"/>
      <c r="I19" s="1048"/>
      <c r="J19" s="1048"/>
      <c r="K19" s="1048"/>
      <c r="L19" s="1048"/>
      <c r="M19" s="1048"/>
      <c r="N19" s="1048"/>
      <c r="O19" s="1048"/>
      <c r="P19" s="1050"/>
      <c r="Q19" s="1050"/>
      <c r="R19" s="1050"/>
      <c r="S19" s="1050"/>
      <c r="T19" s="1050"/>
      <c r="U19" s="1050"/>
      <c r="V19" s="1050"/>
      <c r="W19" s="1050"/>
      <c r="X19" s="1050"/>
      <c r="Y19" s="1050"/>
      <c r="Z19" s="1050"/>
      <c r="AA19" s="1050"/>
      <c r="AB19" s="1050"/>
      <c r="AC19" s="1050"/>
      <c r="AD19" s="1050"/>
      <c r="AE19" s="1050"/>
      <c r="AF19" s="1050"/>
      <c r="AG19" s="1050"/>
    </row>
    <row r="20" spans="1:36" ht="21" customHeight="1">
      <c r="A20" s="2227" t="s">
        <v>1083</v>
      </c>
      <c r="B20" s="2228"/>
      <c r="C20" s="2268" t="s">
        <v>1077</v>
      </c>
      <c r="D20" s="2269"/>
      <c r="E20" s="2269"/>
      <c r="F20" s="2269"/>
      <c r="G20" s="2269"/>
      <c r="H20" s="2269"/>
      <c r="I20" s="2269"/>
      <c r="J20" s="2273" t="str">
        <f>IF(基本情報!G15="個人",基本情報!G20,CONCATENATE(基本情報!G17,"　",基本情報!G18,"　",基本情報!G20))</f>
        <v>　　</v>
      </c>
      <c r="K20" s="2273"/>
      <c r="L20" s="2273"/>
      <c r="M20" s="2273"/>
      <c r="N20" s="2273"/>
      <c r="O20" s="2273"/>
      <c r="P20" s="2273"/>
      <c r="Q20" s="2273"/>
      <c r="R20" s="2273"/>
      <c r="S20" s="2273"/>
      <c r="T20" s="2273"/>
      <c r="U20" s="2273"/>
      <c r="V20" s="2273"/>
      <c r="W20" s="2273"/>
      <c r="X20" s="2273"/>
      <c r="Y20" s="2273"/>
      <c r="Z20" s="2273"/>
      <c r="AA20" s="2273"/>
      <c r="AB20" s="2273"/>
      <c r="AC20" s="2273"/>
      <c r="AD20" s="2273"/>
      <c r="AE20" s="2273"/>
      <c r="AF20" s="2273"/>
      <c r="AG20" s="2274"/>
    </row>
    <row r="21" spans="1:36" ht="21" customHeight="1">
      <c r="A21" s="2231"/>
      <c r="B21" s="2232"/>
      <c r="C21" s="1052" t="s">
        <v>294</v>
      </c>
      <c r="D21" s="1056"/>
      <c r="E21" s="2270" t="str">
        <f>IF(基本情報!G22="","",基本情報!G22)</f>
        <v/>
      </c>
      <c r="F21" s="2270"/>
      <c r="G21" s="2270"/>
      <c r="H21" s="2270"/>
      <c r="I21" s="2270"/>
      <c r="J21" s="2270"/>
      <c r="K21" s="2270"/>
      <c r="L21" s="2270"/>
      <c r="M21" s="2270"/>
      <c r="N21" s="2270"/>
      <c r="O21" s="2270"/>
      <c r="P21" s="2270"/>
      <c r="Q21" s="2270"/>
      <c r="R21" s="2270"/>
      <c r="S21" s="2270"/>
      <c r="T21" s="2270"/>
      <c r="U21" s="2270"/>
      <c r="V21" s="2270"/>
      <c r="W21" s="1314"/>
      <c r="X21" s="1314"/>
      <c r="Z21" s="1054" t="s">
        <v>160</v>
      </c>
      <c r="AA21" s="2498" t="str">
        <f>IF(基本情報!G23="","",基本情報!G23)</f>
        <v/>
      </c>
      <c r="AB21" s="2498"/>
      <c r="AC21" s="2498"/>
      <c r="AD21" s="2498"/>
      <c r="AE21" s="2498"/>
      <c r="AF21" s="2498"/>
      <c r="AG21" s="2232"/>
    </row>
    <row r="22" spans="1:36" ht="21" customHeight="1">
      <c r="A22" s="2227" t="s">
        <v>951</v>
      </c>
      <c r="B22" s="2228"/>
      <c r="C22" s="2268" t="s">
        <v>1077</v>
      </c>
      <c r="D22" s="2269"/>
      <c r="E22" s="2269"/>
      <c r="F22" s="2269"/>
      <c r="G22" s="2269"/>
      <c r="H22" s="2269"/>
      <c r="I22" s="2269"/>
      <c r="J22" s="2273" t="str">
        <f>IF(基本情報!G25="個人",基本情報!G30,CONCATENATE(基本情報!G27,"　",基本情報!G28,"　",基本情報!G30))</f>
        <v>　　</v>
      </c>
      <c r="K22" s="2273"/>
      <c r="L22" s="2273"/>
      <c r="M22" s="2273"/>
      <c r="N22" s="2273"/>
      <c r="O22" s="2273"/>
      <c r="P22" s="2273"/>
      <c r="Q22" s="2273"/>
      <c r="R22" s="2273"/>
      <c r="S22" s="2273"/>
      <c r="T22" s="2273"/>
      <c r="U22" s="2273"/>
      <c r="V22" s="2273"/>
      <c r="W22" s="2273"/>
      <c r="X22" s="2273"/>
      <c r="Y22" s="2273"/>
      <c r="Z22" s="2273"/>
      <c r="AA22" s="2273"/>
      <c r="AB22" s="2273"/>
      <c r="AC22" s="2273"/>
      <c r="AD22" s="2273"/>
      <c r="AE22" s="2273"/>
      <c r="AF22" s="2273"/>
      <c r="AG22" s="2274"/>
    </row>
    <row r="23" spans="1:36" ht="21" customHeight="1">
      <c r="A23" s="2231"/>
      <c r="B23" s="2232"/>
      <c r="C23" s="1052" t="s">
        <v>294</v>
      </c>
      <c r="D23" s="1056"/>
      <c r="E23" s="2270" t="str">
        <f>IF(基本情報!G32="","",基本情報!G32)</f>
        <v/>
      </c>
      <c r="F23" s="2270"/>
      <c r="G23" s="2270"/>
      <c r="H23" s="2270"/>
      <c r="I23" s="2270"/>
      <c r="J23" s="2270"/>
      <c r="K23" s="2270"/>
      <c r="L23" s="2270"/>
      <c r="M23" s="2270"/>
      <c r="N23" s="2270"/>
      <c r="O23" s="2270"/>
      <c r="P23" s="2270"/>
      <c r="Q23" s="2270"/>
      <c r="R23" s="2270"/>
      <c r="S23" s="2270"/>
      <c r="T23" s="2270"/>
      <c r="U23" s="2270"/>
      <c r="V23" s="2270"/>
      <c r="W23" s="1314"/>
      <c r="X23" s="1314"/>
      <c r="Y23" s="1314"/>
      <c r="Z23" s="1054" t="s">
        <v>160</v>
      </c>
      <c r="AA23" s="2498" t="str">
        <f>IF(基本情報!G33="","",基本情報!G33)</f>
        <v/>
      </c>
      <c r="AB23" s="2498"/>
      <c r="AC23" s="2498"/>
      <c r="AD23" s="2498"/>
      <c r="AE23" s="2498"/>
      <c r="AF23" s="2498"/>
      <c r="AG23" s="2232"/>
    </row>
    <row r="24" spans="1:36" ht="21" customHeight="1">
      <c r="A24" s="2227" t="s">
        <v>1078</v>
      </c>
      <c r="B24" s="2228"/>
      <c r="C24" s="2247" t="s">
        <v>1079</v>
      </c>
      <c r="D24" s="2248"/>
      <c r="E24" s="2248"/>
      <c r="F24" s="2248"/>
      <c r="G24" s="2248"/>
      <c r="H24" s="2248"/>
      <c r="I24" s="2248"/>
      <c r="J24" s="2248"/>
      <c r="K24" s="2248"/>
      <c r="L24" s="2248"/>
      <c r="M24" s="2248"/>
      <c r="N24" s="2248"/>
      <c r="O24" s="1058" t="s">
        <v>1080</v>
      </c>
      <c r="Q24" s="1060"/>
      <c r="R24" s="2246"/>
      <c r="S24" s="2246"/>
      <c r="T24" s="2246"/>
      <c r="U24" s="2246"/>
      <c r="V24" s="2246"/>
      <c r="W24" s="2246"/>
      <c r="X24" s="1058" t="s">
        <v>1257</v>
      </c>
      <c r="Z24" s="1058"/>
      <c r="AA24" s="2248"/>
      <c r="AB24" s="2248"/>
      <c r="AC24" s="2248"/>
      <c r="AD24" s="2248"/>
      <c r="AE24" s="2248"/>
      <c r="AF24" s="2248"/>
      <c r="AG24" s="1061" t="s">
        <v>152</v>
      </c>
    </row>
    <row r="25" spans="1:36" ht="21" customHeight="1">
      <c r="A25" s="2229"/>
      <c r="B25" s="2230"/>
      <c r="C25" s="1062" t="s">
        <v>1082</v>
      </c>
      <c r="D25" s="56"/>
      <c r="E25" s="56"/>
      <c r="F25" s="56"/>
      <c r="G25" s="56"/>
      <c r="H25" s="2251"/>
      <c r="I25" s="2251"/>
      <c r="J25" s="2251"/>
      <c r="K25" s="2251"/>
      <c r="L25" s="2251"/>
      <c r="M25" s="2251"/>
      <c r="N25" s="2251"/>
      <c r="O25" s="2251"/>
      <c r="P25" s="2251"/>
      <c r="Q25" s="2251"/>
      <c r="R25" s="2251"/>
      <c r="S25" s="2251"/>
      <c r="T25" s="2251"/>
      <c r="U25" s="2251"/>
      <c r="V25" s="2251"/>
      <c r="W25" s="2251"/>
      <c r="X25" s="2251"/>
      <c r="Y25" s="2251"/>
      <c r="Z25" s="2251"/>
      <c r="AA25" s="2251"/>
      <c r="AB25" s="2251"/>
      <c r="AC25" s="2251"/>
      <c r="AD25" s="2251"/>
      <c r="AE25" s="2251"/>
      <c r="AF25" s="2251"/>
      <c r="AG25" s="2252"/>
    </row>
    <row r="26" spans="1:36" ht="21" customHeight="1">
      <c r="A26" s="2231"/>
      <c r="B26" s="2232"/>
      <c r="C26" s="1052" t="s">
        <v>294</v>
      </c>
      <c r="D26" s="1056"/>
      <c r="E26" s="2270"/>
      <c r="F26" s="2270"/>
      <c r="G26" s="2270"/>
      <c r="H26" s="2270"/>
      <c r="I26" s="2270"/>
      <c r="J26" s="2270"/>
      <c r="K26" s="2270"/>
      <c r="L26" s="2270"/>
      <c r="M26" s="2270"/>
      <c r="N26" s="2270"/>
      <c r="O26" s="2270"/>
      <c r="P26" s="2270"/>
      <c r="Q26" s="2270"/>
      <c r="R26" s="2270"/>
      <c r="S26" s="2270"/>
      <c r="T26" s="2270"/>
      <c r="U26" s="2270"/>
      <c r="V26" s="2270"/>
      <c r="W26" s="1064"/>
      <c r="X26" s="1064"/>
      <c r="Y26" s="1064"/>
      <c r="Z26" s="1054" t="s">
        <v>160</v>
      </c>
      <c r="AA26" s="2518"/>
      <c r="AB26" s="2518"/>
      <c r="AC26" s="2518"/>
      <c r="AD26" s="2518"/>
      <c r="AE26" s="2518"/>
      <c r="AF26" s="2518"/>
      <c r="AG26" s="2519"/>
    </row>
    <row r="27" spans="1:36" ht="21" customHeight="1">
      <c r="A27" s="2517"/>
      <c r="B27" s="2517"/>
      <c r="C27" s="2517"/>
      <c r="D27" s="2517"/>
      <c r="E27" s="2517"/>
      <c r="F27" s="2517"/>
      <c r="G27" s="2517"/>
      <c r="H27" s="2517"/>
      <c r="I27" s="2517"/>
      <c r="J27" s="2517"/>
      <c r="K27" s="2517"/>
      <c r="L27" s="2517"/>
      <c r="M27" s="2517"/>
      <c r="N27" s="2517"/>
      <c r="O27" s="2517"/>
      <c r="P27" s="2517"/>
      <c r="Q27" s="2517"/>
      <c r="R27" s="2517"/>
      <c r="S27" s="2517"/>
      <c r="T27" s="2517"/>
      <c r="U27" s="2517"/>
      <c r="V27" s="2517"/>
      <c r="W27" s="2517"/>
      <c r="X27" s="2517"/>
      <c r="Y27" s="2517"/>
      <c r="Z27" s="2517"/>
      <c r="AA27" s="2517"/>
      <c r="AB27" s="2517"/>
      <c r="AC27" s="2517"/>
      <c r="AD27" s="2517"/>
      <c r="AE27" s="2517"/>
      <c r="AF27" s="2517"/>
      <c r="AG27" s="2517"/>
      <c r="AH27" s="2517"/>
      <c r="AI27" s="2517"/>
      <c r="AJ27" s="2517"/>
    </row>
    <row r="28" spans="1:36" ht="21" customHeight="1">
      <c r="A28" s="138" t="s">
        <v>1130</v>
      </c>
      <c r="C28" s="56"/>
      <c r="D28" s="56"/>
      <c r="E28" s="56"/>
      <c r="F28" s="56"/>
      <c r="G28" s="56"/>
      <c r="H28" s="56"/>
      <c r="I28" s="56"/>
      <c r="J28" s="2501"/>
      <c r="K28" s="2501"/>
      <c r="L28" s="2501"/>
      <c r="M28" s="2501"/>
      <c r="N28" s="2501"/>
      <c r="O28" s="2501"/>
      <c r="P28" s="2501"/>
    </row>
    <row r="29" spans="1:36" ht="40.049999999999997" customHeight="1">
      <c r="A29" s="2514" t="s">
        <v>1482</v>
      </c>
      <c r="B29" s="2515"/>
      <c r="C29" s="2515"/>
      <c r="D29" s="2515"/>
      <c r="E29" s="2515"/>
      <c r="F29" s="2515"/>
      <c r="G29" s="2515"/>
      <c r="H29" s="2515"/>
      <c r="I29" s="2515"/>
      <c r="J29" s="2515"/>
      <c r="K29" s="2515"/>
      <c r="L29" s="2515"/>
      <c r="M29" s="2515"/>
      <c r="N29" s="2515"/>
      <c r="O29" s="2515"/>
      <c r="P29" s="2515"/>
      <c r="Q29" s="2515"/>
      <c r="R29" s="2515"/>
      <c r="S29" s="2515"/>
      <c r="T29" s="2515"/>
      <c r="U29" s="2515"/>
      <c r="V29" s="2515"/>
      <c r="W29" s="2515"/>
      <c r="X29" s="2515"/>
      <c r="Y29" s="2515"/>
      <c r="Z29" s="2515"/>
      <c r="AA29" s="2516"/>
      <c r="AB29" s="2511" t="s">
        <v>1131</v>
      </c>
      <c r="AC29" s="2512"/>
      <c r="AD29" s="2512"/>
      <c r="AE29" s="2512"/>
      <c r="AF29" s="2512"/>
      <c r="AG29" s="2513"/>
    </row>
    <row r="30" spans="1:36" ht="30" customHeight="1">
      <c r="A30" s="1113" t="s">
        <v>269</v>
      </c>
      <c r="B30" s="1360" t="s">
        <v>1487</v>
      </c>
      <c r="C30" s="1360"/>
      <c r="D30" s="1360"/>
      <c r="E30" s="1360"/>
      <c r="F30" s="1360"/>
      <c r="G30" s="1360"/>
      <c r="H30" s="1360"/>
      <c r="I30" s="1360"/>
      <c r="J30" s="1360"/>
      <c r="K30" s="1360"/>
      <c r="L30" s="1360"/>
      <c r="M30" s="1360"/>
      <c r="N30" s="1360"/>
      <c r="O30" s="1360"/>
      <c r="P30" s="1360"/>
      <c r="Q30" s="1360"/>
      <c r="R30" s="1360"/>
      <c r="S30" s="1360"/>
      <c r="T30" s="1360"/>
      <c r="U30" s="1360"/>
      <c r="V30" s="1360"/>
      <c r="W30" s="1360"/>
      <c r="X30" s="1360"/>
      <c r="Y30" s="1360"/>
      <c r="Z30" s="1360"/>
      <c r="AA30" s="1363"/>
      <c r="AB30" s="2502" t="s">
        <v>117</v>
      </c>
      <c r="AC30" s="2503"/>
      <c r="AD30" s="2503"/>
      <c r="AE30" s="2503"/>
      <c r="AF30" s="2503"/>
      <c r="AG30" s="2504"/>
      <c r="AH30" s="63" t="s">
        <v>1251</v>
      </c>
    </row>
    <row r="31" spans="1:36" ht="30" customHeight="1">
      <c r="A31" s="1114"/>
      <c r="B31" s="1361" t="s">
        <v>1250</v>
      </c>
      <c r="C31" s="1361"/>
      <c r="D31" s="1361"/>
      <c r="E31" s="1361"/>
      <c r="F31" s="1361"/>
      <c r="G31" s="1361"/>
      <c r="H31" s="1361"/>
      <c r="I31" s="1361"/>
      <c r="J31" s="1361"/>
      <c r="K31" s="1361"/>
      <c r="L31" s="1361"/>
      <c r="M31" s="1361"/>
      <c r="N31" s="1361"/>
      <c r="O31" s="1361"/>
      <c r="P31" s="1361"/>
      <c r="Q31" s="1361"/>
      <c r="R31" s="1361"/>
      <c r="S31" s="1361"/>
      <c r="T31" s="1361"/>
      <c r="U31" s="1361"/>
      <c r="V31" s="1361"/>
      <c r="W31" s="1361"/>
      <c r="X31" s="1361"/>
      <c r="Y31" s="1361"/>
      <c r="Z31" s="1361"/>
      <c r="AA31" s="1364"/>
      <c r="AB31" s="2505" t="s">
        <v>117</v>
      </c>
      <c r="AC31" s="2506"/>
      <c r="AD31" s="2506"/>
      <c r="AE31" s="2506"/>
      <c r="AF31" s="2506"/>
      <c r="AG31" s="2507"/>
      <c r="AH31" s="63" t="s">
        <v>1701</v>
      </c>
    </row>
    <row r="32" spans="1:36" ht="30" customHeight="1">
      <c r="A32" s="1115" t="s">
        <v>269</v>
      </c>
      <c r="B32" s="1362" t="s">
        <v>1481</v>
      </c>
      <c r="C32" s="1362"/>
      <c r="D32" s="1362"/>
      <c r="E32" s="1362"/>
      <c r="F32" s="1362"/>
      <c r="G32" s="1362"/>
      <c r="H32" s="1362"/>
      <c r="I32" s="1362"/>
      <c r="J32" s="1362"/>
      <c r="K32" s="1362"/>
      <c r="L32" s="1362"/>
      <c r="M32" s="1362"/>
      <c r="N32" s="1362"/>
      <c r="O32" s="1362"/>
      <c r="P32" s="1362"/>
      <c r="Q32" s="1362"/>
      <c r="R32" s="1362"/>
      <c r="S32" s="1362"/>
      <c r="T32" s="1362"/>
      <c r="U32" s="1362"/>
      <c r="V32" s="1362"/>
      <c r="W32" s="1362"/>
      <c r="X32" s="1362"/>
      <c r="Y32" s="1362"/>
      <c r="Z32" s="1362"/>
      <c r="AA32" s="1365"/>
      <c r="AB32" s="2508" t="s">
        <v>117</v>
      </c>
      <c r="AC32" s="2509"/>
      <c r="AD32" s="2509"/>
      <c r="AE32" s="2509"/>
      <c r="AF32" s="2509"/>
      <c r="AG32" s="2510"/>
    </row>
    <row r="33" spans="1:33" ht="21" customHeight="1">
      <c r="A33" s="2499" t="s">
        <v>1483</v>
      </c>
      <c r="B33" s="2499"/>
      <c r="C33" s="2499"/>
      <c r="D33" s="2499"/>
      <c r="E33" s="2499"/>
      <c r="F33" s="2499"/>
      <c r="G33" s="2499"/>
      <c r="H33" s="2499"/>
      <c r="I33" s="2499"/>
      <c r="J33" s="2499"/>
      <c r="K33" s="2499"/>
      <c r="L33" s="2499"/>
      <c r="M33" s="2499"/>
      <c r="N33" s="2499"/>
      <c r="O33" s="2499"/>
      <c r="P33" s="2499"/>
      <c r="Q33" s="2499"/>
      <c r="R33" s="2499"/>
      <c r="S33" s="2499"/>
      <c r="T33" s="2499"/>
      <c r="U33" s="2499"/>
      <c r="V33" s="2499"/>
      <c r="W33" s="2499"/>
      <c r="X33" s="2499"/>
      <c r="Y33" s="2499"/>
      <c r="Z33" s="2499"/>
      <c r="AA33" s="2499"/>
      <c r="AB33" s="2499"/>
      <c r="AC33" s="2499"/>
      <c r="AD33" s="2499"/>
      <c r="AE33" s="2499"/>
      <c r="AF33" s="2499"/>
      <c r="AG33" s="2499"/>
    </row>
    <row r="34" spans="1:33" ht="21" customHeight="1">
      <c r="A34" s="2500"/>
      <c r="B34" s="2500"/>
      <c r="C34" s="2500"/>
      <c r="D34" s="2500"/>
      <c r="E34" s="2500"/>
      <c r="F34" s="2500"/>
      <c r="G34" s="2500"/>
      <c r="H34" s="2500"/>
      <c r="I34" s="2500"/>
      <c r="J34" s="2500"/>
      <c r="K34" s="2500"/>
      <c r="L34" s="2500"/>
      <c r="M34" s="2500"/>
      <c r="N34" s="2500"/>
      <c r="O34" s="2500"/>
      <c r="P34" s="2500"/>
      <c r="Q34" s="2500"/>
      <c r="R34" s="2500"/>
      <c r="S34" s="2500"/>
      <c r="T34" s="2500"/>
      <c r="U34" s="2500"/>
      <c r="V34" s="2500"/>
      <c r="W34" s="2500"/>
      <c r="X34" s="2500"/>
      <c r="Y34" s="2500"/>
      <c r="Z34" s="2500"/>
      <c r="AA34" s="2500"/>
      <c r="AB34" s="2500"/>
      <c r="AC34" s="2500"/>
      <c r="AD34" s="2500"/>
      <c r="AE34" s="2500"/>
      <c r="AF34" s="2500"/>
      <c r="AG34" s="2500"/>
    </row>
    <row r="35" spans="1:33" ht="21" customHeight="1">
      <c r="A35" s="1085"/>
      <c r="B35" s="1085"/>
      <c r="C35" s="1085"/>
      <c r="D35" s="1085"/>
      <c r="E35" s="1085"/>
      <c r="F35" s="1085"/>
      <c r="G35" s="1085"/>
      <c r="H35" s="1085"/>
      <c r="I35" s="1085"/>
      <c r="J35" s="1085"/>
      <c r="K35" s="1085"/>
      <c r="L35" s="1085"/>
      <c r="M35" s="1085"/>
      <c r="N35" s="1085"/>
      <c r="O35" s="1085"/>
      <c r="P35" s="1085"/>
      <c r="Q35" s="1085"/>
      <c r="R35" s="1085"/>
      <c r="S35" s="1085"/>
      <c r="T35" s="1085"/>
      <c r="U35" s="1085"/>
      <c r="V35" s="1085"/>
      <c r="W35" s="1085"/>
      <c r="X35" s="1085"/>
      <c r="Y35" s="1085"/>
      <c r="Z35" s="1085"/>
      <c r="AA35" s="1085"/>
      <c r="AB35" s="1085"/>
      <c r="AC35" s="1085"/>
      <c r="AD35" s="1085"/>
      <c r="AE35" s="1085"/>
      <c r="AF35" s="1085"/>
      <c r="AG35" s="1085"/>
    </row>
    <row r="36" spans="1:33" ht="21" customHeight="1"/>
  </sheetData>
  <mergeCells count="42">
    <mergeCell ref="A27:AJ27"/>
    <mergeCell ref="A24:B26"/>
    <mergeCell ref="C24:H24"/>
    <mergeCell ref="I24:N24"/>
    <mergeCell ref="H25:AG25"/>
    <mergeCell ref="R24:W24"/>
    <mergeCell ref="AA24:AF24"/>
    <mergeCell ref="AA26:AG26"/>
    <mergeCell ref="E26:V26"/>
    <mergeCell ref="A33:AG34"/>
    <mergeCell ref="J28:P28"/>
    <mergeCell ref="AB30:AG30"/>
    <mergeCell ref="AB31:AG31"/>
    <mergeCell ref="AB32:AG32"/>
    <mergeCell ref="AB29:AG29"/>
    <mergeCell ref="A29:AA29"/>
    <mergeCell ref="A22:B23"/>
    <mergeCell ref="C22:I22"/>
    <mergeCell ref="J22:AG22"/>
    <mergeCell ref="AA23:AG23"/>
    <mergeCell ref="E23:V23"/>
    <mergeCell ref="A20:B21"/>
    <mergeCell ref="C20:I20"/>
    <mergeCell ref="J20:AG20"/>
    <mergeCell ref="AA21:AG21"/>
    <mergeCell ref="E21:V21"/>
    <mergeCell ref="A14:B14"/>
    <mergeCell ref="C14:AG14"/>
    <mergeCell ref="A15:B15"/>
    <mergeCell ref="A16:B16"/>
    <mergeCell ref="A4:AG4"/>
    <mergeCell ref="A5:AG5"/>
    <mergeCell ref="A8:AG8"/>
    <mergeCell ref="A13:B13"/>
    <mergeCell ref="C13:AG13"/>
    <mergeCell ref="A10:AG10"/>
    <mergeCell ref="C15:G15"/>
    <mergeCell ref="I15:N15"/>
    <mergeCell ref="Y15:AB15"/>
    <mergeCell ref="AC15:AF15"/>
    <mergeCell ref="C16:G16"/>
    <mergeCell ref="I16:N16"/>
  </mergeCells>
  <phoneticPr fontId="2"/>
  <dataValidations count="3">
    <dataValidation type="list" allowBlank="1" showInputMessage="1" showErrorMessage="1" sqref="C16:G16" xr:uid="{EA2B7A5D-2015-47A3-8FBD-ACA0EE7D1907}">
      <formula1>"事務所,学校,物販店,飲食店,集会所,病院,ホテル,その他(※)"</formula1>
    </dataValidation>
    <dataValidation type="list" allowBlank="1" showInputMessage="1" showErrorMessage="1" sqref="C15:G15" xr:uid="{59E158FB-176D-4EFC-AD94-95877E0F12A4}">
      <formula1>"木造,鉄骨造,RC造,SRC造,その他(※)"</formula1>
    </dataValidation>
    <dataValidation type="list" allowBlank="1" showInputMessage="1" showErrorMessage="1" sqref="AB30:AB32" xr:uid="{FC76218D-391F-456D-95E2-EB4729138E6A}">
      <formula1>"□,■"</formula1>
    </dataValidation>
  </dataValidations>
  <printOptions horizontalCentered="1"/>
  <pageMargins left="0.59055118110236227" right="0.59055118110236227" top="0.59055118110236227" bottom="0.59055118110236227" header="0" footer="0"/>
  <pageSetup paperSize="9" scale="82"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9B8C0-7FDC-4C04-8BD0-A4BBC1EC1DE3}">
  <sheetPr codeName="Sheet17">
    <tabColor rgb="FF99FF99"/>
    <pageSetUpPr fitToPage="1"/>
  </sheetPr>
  <dimension ref="A1:BA48"/>
  <sheetViews>
    <sheetView showGridLines="0" view="pageBreakPreview" zoomScaleNormal="100" zoomScaleSheetLayoutView="100" workbookViewId="0">
      <selection activeCell="A10" sqref="A10:AG10"/>
    </sheetView>
  </sheetViews>
  <sheetFormatPr defaultColWidth="9.5546875" defaultRowHeight="13.2"/>
  <cols>
    <col min="1" max="1" width="5.6640625" style="63" customWidth="1"/>
    <col min="2" max="2" width="15.6640625" style="63" customWidth="1"/>
    <col min="3" max="32" width="2.88671875" style="63" customWidth="1"/>
    <col min="33" max="33" width="5.6640625" style="63" customWidth="1"/>
    <col min="34" max="34" width="9.5546875" style="63" customWidth="1"/>
    <col min="35" max="37" width="9.5546875" style="63"/>
    <col min="38" max="38" width="2.88671875" style="63" hidden="1" customWidth="1"/>
    <col min="39" max="39" width="5.109375" style="63" hidden="1" customWidth="1"/>
    <col min="40" max="16384" width="9.5546875" style="63"/>
  </cols>
  <sheetData>
    <row r="1" spans="1:53" ht="14.4">
      <c r="AG1" s="139" t="s">
        <v>1536</v>
      </c>
    </row>
    <row r="4" spans="1:53" ht="19.2">
      <c r="A4" s="2254" t="s">
        <v>43</v>
      </c>
      <c r="B4" s="2254"/>
      <c r="C4" s="2254"/>
      <c r="D4" s="2254"/>
      <c r="E4" s="2254"/>
      <c r="F4" s="2254"/>
      <c r="G4" s="2254"/>
      <c r="H4" s="2254"/>
      <c r="I4" s="2254"/>
      <c r="J4" s="2254"/>
      <c r="K4" s="2254"/>
      <c r="L4" s="2254"/>
      <c r="M4" s="2254"/>
      <c r="N4" s="2254"/>
      <c r="O4" s="2254"/>
      <c r="P4" s="2254"/>
      <c r="Q4" s="2254"/>
      <c r="R4" s="2254"/>
      <c r="S4" s="2254"/>
      <c r="T4" s="2254"/>
      <c r="U4" s="2254"/>
      <c r="V4" s="2254"/>
      <c r="W4" s="2254"/>
      <c r="X4" s="2254"/>
      <c r="Y4" s="2254"/>
      <c r="Z4" s="2254"/>
      <c r="AA4" s="2254"/>
      <c r="AB4" s="2254"/>
      <c r="AC4" s="2254"/>
      <c r="AD4" s="2254"/>
      <c r="AE4" s="2254"/>
      <c r="AF4" s="2254"/>
      <c r="AG4" s="2254"/>
      <c r="AH4" s="1046"/>
      <c r="AI4" s="1046"/>
      <c r="AJ4" s="1046"/>
      <c r="AK4" s="1046"/>
      <c r="AL4" s="1046"/>
      <c r="AM4" s="1046"/>
      <c r="AN4" s="1046"/>
      <c r="AO4" s="1046"/>
      <c r="AP4" s="1046"/>
      <c r="AQ4" s="1046"/>
      <c r="AR4" s="1046"/>
      <c r="AS4" s="1046"/>
      <c r="AT4" s="1046"/>
      <c r="AU4" s="1046"/>
      <c r="AV4" s="1046"/>
      <c r="AW4" s="1046"/>
      <c r="AX4" s="1046"/>
      <c r="AY4" s="1046"/>
      <c r="AZ4" s="1046"/>
      <c r="BA4" s="1046"/>
    </row>
    <row r="5" spans="1:53" s="653" customFormat="1" ht="19.2">
      <c r="A5" s="2261" t="s">
        <v>1136</v>
      </c>
      <c r="B5" s="2261"/>
      <c r="C5" s="2261"/>
      <c r="D5" s="2261"/>
      <c r="E5" s="2261"/>
      <c r="F5" s="2261"/>
      <c r="G5" s="2261"/>
      <c r="H5" s="2261"/>
      <c r="I5" s="2261"/>
      <c r="J5" s="2261"/>
      <c r="K5" s="2261"/>
      <c r="L5" s="2261"/>
      <c r="M5" s="2261"/>
      <c r="N5" s="2261"/>
      <c r="O5" s="2261"/>
      <c r="P5" s="2261"/>
      <c r="Q5" s="2261"/>
      <c r="R5" s="2261"/>
      <c r="S5" s="2261"/>
      <c r="T5" s="2261"/>
      <c r="U5" s="2261"/>
      <c r="V5" s="2261"/>
      <c r="W5" s="2261"/>
      <c r="X5" s="2261"/>
      <c r="Y5" s="2261"/>
      <c r="Z5" s="2261"/>
      <c r="AA5" s="2261"/>
      <c r="AB5" s="2261"/>
      <c r="AC5" s="2261"/>
      <c r="AD5" s="2261"/>
      <c r="AE5" s="2261"/>
      <c r="AF5" s="2261"/>
      <c r="AG5" s="2261"/>
      <c r="AH5" s="1046"/>
      <c r="AI5" s="1046"/>
      <c r="AJ5" s="1046"/>
      <c r="AK5" s="1046"/>
      <c r="AL5" s="1046"/>
      <c r="AM5" s="1046"/>
      <c r="AN5" s="1046"/>
      <c r="AO5" s="1046"/>
      <c r="AP5" s="1046"/>
      <c r="AQ5" s="1046"/>
      <c r="AR5" s="1046"/>
      <c r="AS5" s="1046"/>
      <c r="AT5" s="1046"/>
      <c r="AU5" s="1046"/>
      <c r="AV5" s="1046"/>
      <c r="AW5" s="1046"/>
      <c r="AX5" s="1046"/>
    </row>
    <row r="8" spans="1:53" ht="31.5" customHeight="1">
      <c r="A8" s="2255" t="s">
        <v>1161</v>
      </c>
      <c r="B8" s="2255"/>
      <c r="C8" s="2255"/>
      <c r="D8" s="2255"/>
      <c r="E8" s="2255"/>
      <c r="F8" s="2255"/>
      <c r="G8" s="2255"/>
      <c r="H8" s="2255"/>
      <c r="I8" s="2255"/>
      <c r="J8" s="2255"/>
      <c r="K8" s="2255"/>
      <c r="L8" s="2255"/>
      <c r="M8" s="2255"/>
      <c r="N8" s="2255"/>
      <c r="O8" s="2255"/>
      <c r="P8" s="2255"/>
      <c r="Q8" s="2255"/>
      <c r="R8" s="2255"/>
      <c r="S8" s="2255"/>
      <c r="T8" s="2255"/>
      <c r="U8" s="2255"/>
      <c r="V8" s="2255"/>
      <c r="W8" s="2255"/>
      <c r="X8" s="2255"/>
      <c r="Y8" s="2255"/>
      <c r="Z8" s="2255"/>
      <c r="AA8" s="2255"/>
      <c r="AB8" s="2255"/>
      <c r="AC8" s="2255"/>
      <c r="AD8" s="2255"/>
      <c r="AE8" s="2255"/>
      <c r="AF8" s="2255"/>
      <c r="AG8" s="2255"/>
      <c r="AH8" s="1047"/>
      <c r="AI8" s="1047"/>
      <c r="AJ8" s="1047"/>
      <c r="AK8" s="1047"/>
      <c r="AL8" s="1047"/>
      <c r="AM8" s="1047"/>
      <c r="AN8" s="1047"/>
      <c r="AO8" s="1047"/>
      <c r="AP8" s="1047"/>
      <c r="AQ8" s="1047"/>
      <c r="AR8" s="1047"/>
      <c r="AS8" s="1047"/>
      <c r="AT8" s="1047"/>
      <c r="AU8" s="1047"/>
      <c r="AV8" s="1047"/>
      <c r="AW8" s="1047"/>
      <c r="AX8" s="1047"/>
      <c r="AY8" s="1047"/>
      <c r="AZ8" s="1047"/>
    </row>
    <row r="9" spans="1:53" ht="21" customHeight="1"/>
    <row r="10" spans="1:53" ht="21" customHeight="1">
      <c r="A10" s="2264" t="s">
        <v>940</v>
      </c>
      <c r="B10" s="2264"/>
      <c r="C10" s="2264"/>
      <c r="D10" s="2264"/>
      <c r="E10" s="2264"/>
      <c r="F10" s="2264"/>
      <c r="G10" s="2264"/>
      <c r="H10" s="2264"/>
      <c r="I10" s="2264"/>
      <c r="J10" s="2264"/>
      <c r="K10" s="2264"/>
      <c r="L10" s="2264"/>
      <c r="M10" s="2264"/>
      <c r="N10" s="2264"/>
      <c r="O10" s="2264"/>
      <c r="P10" s="2264"/>
      <c r="Q10" s="2264"/>
      <c r="R10" s="2264"/>
      <c r="S10" s="2264"/>
      <c r="T10" s="2264"/>
      <c r="U10" s="2264"/>
      <c r="V10" s="2264"/>
      <c r="W10" s="2264"/>
      <c r="X10" s="2264"/>
      <c r="Y10" s="2264"/>
      <c r="Z10" s="2264"/>
      <c r="AA10" s="2264"/>
      <c r="AB10" s="2264"/>
      <c r="AC10" s="2264"/>
      <c r="AD10" s="2264"/>
      <c r="AE10" s="2264"/>
      <c r="AF10" s="2264"/>
      <c r="AG10" s="2264"/>
    </row>
    <row r="11" spans="1:53" s="56" customFormat="1" ht="21" customHeight="1">
      <c r="A11" s="898"/>
    </row>
    <row r="12" spans="1:53" s="59" customFormat="1" ht="21" customHeight="1">
      <c r="A12" s="57"/>
      <c r="B12" s="58"/>
      <c r="C12" s="58"/>
      <c r="D12" s="58"/>
      <c r="E12" s="58"/>
      <c r="F12" s="58"/>
      <c r="H12" s="1066"/>
      <c r="N12" s="2300"/>
      <c r="O12" s="2300"/>
      <c r="U12" s="1035" t="s">
        <v>155</v>
      </c>
      <c r="V12" s="2300"/>
      <c r="W12" s="2300"/>
      <c r="X12" s="2300"/>
      <c r="Y12" s="1066" t="s">
        <v>114</v>
      </c>
      <c r="Z12" s="1036" t="s">
        <v>1089</v>
      </c>
      <c r="AB12" s="1036"/>
      <c r="AC12" s="2300" t="str">
        <f>IF(V12="","",IF(V12="一級","大臣","知事"))</f>
        <v/>
      </c>
      <c r="AD12" s="2300"/>
      <c r="AE12" s="2300"/>
      <c r="AF12" s="2300"/>
      <c r="AG12" s="1035" t="s">
        <v>116</v>
      </c>
      <c r="AJ12" s="57"/>
    </row>
    <row r="13" spans="1:53" s="59" customFormat="1" ht="21" customHeight="1">
      <c r="A13" s="60"/>
      <c r="B13" s="58"/>
      <c r="C13" s="58"/>
      <c r="D13" s="58"/>
      <c r="E13" s="58"/>
      <c r="F13" s="58"/>
      <c r="T13" s="1066" t="s">
        <v>1086</v>
      </c>
      <c r="U13" s="1035" t="s">
        <v>155</v>
      </c>
      <c r="V13" s="2300" t="str">
        <f>IF(V12="","",IF(V12="一級","－",""))</f>
        <v/>
      </c>
      <c r="W13" s="2300"/>
      <c r="X13" s="2300"/>
      <c r="Y13" s="2300"/>
      <c r="Z13" s="2301" t="s">
        <v>1255</v>
      </c>
      <c r="AA13" s="2301"/>
      <c r="AB13" s="2301"/>
      <c r="AC13" s="2301"/>
      <c r="AD13" s="2301"/>
      <c r="AE13" s="2301"/>
      <c r="AF13" s="2301"/>
      <c r="AG13" s="1034" t="s">
        <v>152</v>
      </c>
      <c r="AH13" s="1065"/>
      <c r="AI13" s="1065"/>
      <c r="AJ13" s="57"/>
    </row>
    <row r="14" spans="1:53" s="59" customFormat="1" ht="21" customHeight="1">
      <c r="A14" s="60"/>
      <c r="B14" s="58"/>
      <c r="C14" s="58"/>
      <c r="D14" s="58"/>
      <c r="E14" s="58"/>
      <c r="M14" s="1034"/>
      <c r="N14" s="1034"/>
      <c r="O14" s="1034"/>
      <c r="P14" s="1034"/>
      <c r="R14" s="1034"/>
      <c r="S14" s="1034"/>
      <c r="T14" s="1066" t="s">
        <v>153</v>
      </c>
      <c r="U14" s="1034"/>
      <c r="V14" s="2299"/>
      <c r="W14" s="2299"/>
      <c r="X14" s="2299"/>
      <c r="Y14" s="2299"/>
      <c r="Z14" s="2299"/>
      <c r="AA14" s="2299"/>
      <c r="AB14" s="2299"/>
      <c r="AC14" s="2299"/>
      <c r="AD14" s="2299"/>
      <c r="AE14" s="2299"/>
      <c r="AF14" s="2299"/>
      <c r="AG14" s="1034"/>
      <c r="AH14" s="1065"/>
      <c r="AI14" s="1065"/>
      <c r="AJ14" s="1038"/>
    </row>
    <row r="15" spans="1:53" s="59" customFormat="1" ht="21" customHeight="1">
      <c r="A15" s="60"/>
      <c r="B15" s="58"/>
      <c r="C15" s="58"/>
      <c r="D15" s="58"/>
      <c r="F15" s="58"/>
      <c r="M15" s="1034"/>
      <c r="N15" s="1034"/>
      <c r="O15" s="1034"/>
      <c r="P15" s="1034"/>
      <c r="R15" s="1034"/>
      <c r="S15" s="1034"/>
      <c r="T15" s="1066" t="s">
        <v>154</v>
      </c>
      <c r="U15" s="1034"/>
      <c r="V15" s="2299"/>
      <c r="W15" s="2299"/>
      <c r="X15" s="2299"/>
      <c r="Y15" s="2299"/>
      <c r="Z15" s="2299"/>
      <c r="AA15" s="2299"/>
      <c r="AB15" s="2299"/>
      <c r="AC15" s="2299"/>
      <c r="AD15" s="2299"/>
      <c r="AE15" s="2299"/>
      <c r="AF15" s="2299"/>
      <c r="AG15" s="1034"/>
      <c r="AH15" s="1065"/>
      <c r="AI15" s="1065"/>
    </row>
    <row r="16" spans="1:53" s="59" customFormat="1" ht="21" customHeight="1">
      <c r="A16" s="60"/>
      <c r="B16" s="58"/>
      <c r="C16" s="58"/>
      <c r="D16" s="58"/>
      <c r="E16" s="58"/>
      <c r="H16" s="1034"/>
      <c r="K16" s="1034" t="s">
        <v>1084</v>
      </c>
      <c r="L16" s="2300"/>
      <c r="M16" s="2300"/>
      <c r="N16" s="1036"/>
      <c r="S16" s="1066" t="s">
        <v>156</v>
      </c>
      <c r="T16" s="2300"/>
      <c r="U16" s="2300"/>
      <c r="V16" s="2300"/>
      <c r="W16" s="1036" t="s">
        <v>1087</v>
      </c>
      <c r="AA16" s="2301" t="s">
        <v>1256</v>
      </c>
      <c r="AB16" s="2301"/>
      <c r="AC16" s="2301"/>
      <c r="AD16" s="2301"/>
      <c r="AE16" s="2301"/>
      <c r="AF16" s="2301"/>
      <c r="AG16" s="1034" t="s">
        <v>152</v>
      </c>
      <c r="AH16" s="1065"/>
      <c r="AI16" s="1065"/>
      <c r="AJ16" s="57"/>
    </row>
    <row r="17" spans="1:33" ht="21" customHeight="1">
      <c r="A17" s="898"/>
      <c r="B17" s="898"/>
      <c r="C17" s="898"/>
      <c r="D17" s="898"/>
      <c r="E17" s="898"/>
      <c r="F17" s="898"/>
      <c r="G17" s="898"/>
      <c r="H17" s="898"/>
      <c r="I17" s="898"/>
      <c r="J17" s="898"/>
      <c r="K17" s="898"/>
      <c r="L17" s="898"/>
      <c r="M17" s="898"/>
      <c r="N17" s="898"/>
      <c r="O17" s="898"/>
      <c r="P17" s="898"/>
      <c r="Q17" s="898"/>
      <c r="R17" s="898"/>
      <c r="S17" s="898"/>
      <c r="T17" s="898"/>
      <c r="U17" s="898"/>
      <c r="V17" s="898"/>
      <c r="W17" s="898"/>
      <c r="X17" s="898"/>
      <c r="Y17" s="898"/>
    </row>
    <row r="18" spans="1:33" ht="21" customHeight="1">
      <c r="A18" s="898" t="s">
        <v>157</v>
      </c>
      <c r="B18" s="898"/>
      <c r="C18" s="898"/>
      <c r="D18" s="898"/>
      <c r="E18" s="898"/>
      <c r="F18" s="898"/>
      <c r="G18" s="898"/>
      <c r="H18" s="898"/>
      <c r="I18" s="898"/>
      <c r="J18" s="898"/>
      <c r="K18" s="898"/>
      <c r="L18" s="898"/>
      <c r="M18" s="898"/>
      <c r="N18" s="898"/>
      <c r="O18" s="898"/>
      <c r="P18" s="898"/>
      <c r="Q18" s="898"/>
      <c r="R18" s="898"/>
      <c r="S18" s="898"/>
      <c r="T18" s="898"/>
      <c r="U18" s="898"/>
      <c r="V18" s="898"/>
      <c r="W18" s="898"/>
      <c r="X18" s="898"/>
      <c r="Y18" s="898"/>
    </row>
    <row r="19" spans="1:33" ht="30" customHeight="1">
      <c r="A19" s="2257" t="s">
        <v>158</v>
      </c>
      <c r="B19" s="2257"/>
      <c r="C19" s="2258" t="str">
        <f>IF(基本情報!D13="","",基本情報!D13)</f>
        <v/>
      </c>
      <c r="D19" s="2259"/>
      <c r="E19" s="2259"/>
      <c r="F19" s="2259"/>
      <c r="G19" s="2259"/>
      <c r="H19" s="2259"/>
      <c r="I19" s="2259"/>
      <c r="J19" s="2259"/>
      <c r="K19" s="2259"/>
      <c r="L19" s="2259"/>
      <c r="M19" s="2259"/>
      <c r="N19" s="2259"/>
      <c r="O19" s="2259"/>
      <c r="P19" s="2259"/>
      <c r="Q19" s="2259"/>
      <c r="R19" s="2259"/>
      <c r="S19" s="2259"/>
      <c r="T19" s="2259"/>
      <c r="U19" s="2259"/>
      <c r="V19" s="2259"/>
      <c r="W19" s="2259"/>
      <c r="X19" s="2259"/>
      <c r="Y19" s="2259"/>
      <c r="Z19" s="2259"/>
      <c r="AA19" s="2259"/>
      <c r="AB19" s="2259"/>
      <c r="AC19" s="2259"/>
      <c r="AD19" s="2259"/>
      <c r="AE19" s="2259"/>
      <c r="AF19" s="2259"/>
      <c r="AG19" s="2260"/>
    </row>
    <row r="20" spans="1:33" ht="30" customHeight="1">
      <c r="A20" s="2257" t="s">
        <v>159</v>
      </c>
      <c r="B20" s="2257"/>
      <c r="C20" s="2258"/>
      <c r="D20" s="2259"/>
      <c r="E20" s="2259"/>
      <c r="F20" s="2259"/>
      <c r="G20" s="2259"/>
      <c r="H20" s="2259"/>
      <c r="I20" s="2259"/>
      <c r="J20" s="2259"/>
      <c r="K20" s="2259"/>
      <c r="L20" s="2259"/>
      <c r="M20" s="2259"/>
      <c r="N20" s="2259"/>
      <c r="O20" s="2259"/>
      <c r="P20" s="2259"/>
      <c r="Q20" s="2259"/>
      <c r="R20" s="2259"/>
      <c r="S20" s="2259"/>
      <c r="T20" s="2259"/>
      <c r="U20" s="2259"/>
      <c r="V20" s="2259"/>
      <c r="W20" s="2259"/>
      <c r="X20" s="2259"/>
      <c r="Y20" s="2259"/>
      <c r="Z20" s="2259"/>
      <c r="AA20" s="2259"/>
      <c r="AB20" s="2259"/>
      <c r="AC20" s="2259"/>
      <c r="AD20" s="2259"/>
      <c r="AE20" s="2259"/>
      <c r="AF20" s="2259"/>
      <c r="AG20" s="2260"/>
    </row>
    <row r="21" spans="1:33" ht="30" customHeight="1">
      <c r="A21" s="2256" t="s">
        <v>1235</v>
      </c>
      <c r="B21" s="2256"/>
      <c r="C21" s="2262"/>
      <c r="D21" s="2263"/>
      <c r="E21" s="2263"/>
      <c r="F21" s="2263"/>
      <c r="G21" s="2263"/>
      <c r="H21" s="1351" t="s">
        <v>155</v>
      </c>
      <c r="I21" s="2267"/>
      <c r="J21" s="2267"/>
      <c r="K21" s="2267"/>
      <c r="L21" s="2267"/>
      <c r="M21" s="2267"/>
      <c r="N21" s="2267"/>
      <c r="O21" s="1351" t="s">
        <v>116</v>
      </c>
      <c r="P21" s="1315" t="s">
        <v>1186</v>
      </c>
      <c r="Q21" s="653"/>
      <c r="R21" s="1316"/>
      <c r="S21" s="1315" t="s">
        <v>1187</v>
      </c>
      <c r="T21" s="1315" t="s">
        <v>1188</v>
      </c>
      <c r="U21" s="1354"/>
      <c r="V21" s="1316"/>
      <c r="W21" s="1315" t="s">
        <v>1187</v>
      </c>
      <c r="X21" s="653"/>
      <c r="Y21" s="2266" t="s">
        <v>1253</v>
      </c>
      <c r="Z21" s="2266"/>
      <c r="AA21" s="2266"/>
      <c r="AB21" s="2266"/>
      <c r="AC21" s="2265"/>
      <c r="AD21" s="2265"/>
      <c r="AE21" s="2265"/>
      <c r="AF21" s="2265"/>
      <c r="AG21" s="1352" t="s">
        <v>1189</v>
      </c>
    </row>
    <row r="22" spans="1:33" ht="30" customHeight="1">
      <c r="A22" s="2257" t="s">
        <v>1236</v>
      </c>
      <c r="B22" s="2257"/>
      <c r="C22" s="2262"/>
      <c r="D22" s="2263"/>
      <c r="E22" s="2263"/>
      <c r="F22" s="2263"/>
      <c r="G22" s="2263"/>
      <c r="H22" s="1351" t="s">
        <v>155</v>
      </c>
      <c r="I22" s="2267"/>
      <c r="J22" s="2267"/>
      <c r="K22" s="2267"/>
      <c r="L22" s="2267"/>
      <c r="M22" s="2267"/>
      <c r="N22" s="2267"/>
      <c r="O22" s="1351" t="s">
        <v>116</v>
      </c>
      <c r="P22" s="1355"/>
      <c r="Q22" s="1351"/>
      <c r="R22" s="1347"/>
      <c r="S22" s="1347"/>
      <c r="T22" s="1347"/>
      <c r="U22" s="1336"/>
      <c r="V22" s="1353"/>
      <c r="W22" s="1353"/>
      <c r="X22" s="1353"/>
      <c r="Y22" s="1353"/>
      <c r="Z22" s="1353"/>
      <c r="AA22" s="1353"/>
      <c r="AB22" s="1353"/>
      <c r="AC22" s="1353"/>
      <c r="AD22" s="1353"/>
      <c r="AE22" s="1353"/>
      <c r="AF22" s="1353"/>
      <c r="AG22" s="1337"/>
    </row>
    <row r="23" spans="1:33" ht="21" customHeight="1">
      <c r="B23" s="1048"/>
      <c r="C23" s="1048"/>
      <c r="D23" s="1048"/>
      <c r="E23" s="1050" t="s">
        <v>1297</v>
      </c>
      <c r="F23" s="1048"/>
      <c r="G23" s="1048"/>
      <c r="H23" s="1048"/>
      <c r="I23" s="1048"/>
      <c r="J23" s="1048"/>
      <c r="K23" s="1048"/>
      <c r="L23" s="1048"/>
      <c r="M23" s="1048"/>
      <c r="N23" s="1048"/>
      <c r="O23" s="1048"/>
      <c r="P23" s="1050"/>
      <c r="Q23" s="1050"/>
      <c r="R23" s="1050"/>
      <c r="S23" s="1050"/>
      <c r="T23" s="1050"/>
      <c r="U23" s="1050"/>
      <c r="V23" s="1050"/>
      <c r="W23" s="1050"/>
      <c r="X23" s="1050"/>
      <c r="Y23" s="1050"/>
      <c r="Z23" s="1050"/>
      <c r="AA23" s="1050"/>
      <c r="AB23" s="1050"/>
      <c r="AC23" s="1050"/>
      <c r="AD23" s="1050"/>
      <c r="AE23" s="1050"/>
      <c r="AF23" s="1050"/>
      <c r="AG23" s="1050"/>
    </row>
    <row r="24" spans="1:33" ht="21" customHeight="1">
      <c r="B24" s="1048"/>
      <c r="C24" s="1048"/>
      <c r="D24" s="1048"/>
      <c r="E24" s="1048"/>
      <c r="F24" s="1048"/>
      <c r="G24" s="1048"/>
      <c r="H24" s="1048"/>
      <c r="I24" s="1048"/>
      <c r="J24" s="1048"/>
      <c r="K24" s="1048"/>
      <c r="L24" s="1048"/>
      <c r="M24" s="1048"/>
      <c r="N24" s="1048"/>
      <c r="O24" s="1048"/>
      <c r="P24" s="1050"/>
      <c r="Q24" s="1050"/>
      <c r="R24" s="1050"/>
      <c r="S24" s="1050"/>
      <c r="T24" s="1050"/>
      <c r="U24" s="1050"/>
      <c r="V24" s="1050"/>
      <c r="W24" s="1050"/>
      <c r="X24" s="1050"/>
      <c r="Y24" s="1050"/>
      <c r="Z24" s="1050"/>
      <c r="AA24" s="1050"/>
      <c r="AB24" s="1050"/>
      <c r="AC24" s="1050"/>
      <c r="AD24" s="1050"/>
      <c r="AE24" s="1050"/>
      <c r="AF24" s="1050"/>
      <c r="AG24" s="1050"/>
    </row>
    <row r="25" spans="1:33" ht="21" customHeight="1">
      <c r="A25" s="138" t="s">
        <v>1076</v>
      </c>
      <c r="B25" s="1048"/>
      <c r="C25" s="1048"/>
      <c r="D25" s="1048"/>
      <c r="E25" s="1048"/>
      <c r="F25" s="1048"/>
      <c r="G25" s="1048"/>
      <c r="H25" s="1048"/>
      <c r="I25" s="1048"/>
      <c r="J25" s="1048"/>
      <c r="K25" s="1048"/>
      <c r="L25" s="1048"/>
      <c r="M25" s="1048"/>
      <c r="N25" s="1048"/>
      <c r="O25" s="1048"/>
      <c r="P25" s="1050"/>
      <c r="Q25" s="1050"/>
      <c r="R25" s="1050"/>
      <c r="S25" s="1050"/>
      <c r="T25" s="1050"/>
      <c r="U25" s="1050"/>
      <c r="V25" s="1050"/>
      <c r="W25" s="1050"/>
      <c r="X25" s="1050"/>
      <c r="Y25" s="1050"/>
      <c r="Z25" s="1050"/>
      <c r="AA25" s="1050"/>
      <c r="AB25" s="1050"/>
      <c r="AC25" s="1050"/>
      <c r="AD25" s="1050"/>
      <c r="AE25" s="1050"/>
      <c r="AF25" s="1050"/>
      <c r="AG25" s="1050"/>
    </row>
    <row r="26" spans="1:33" ht="21" customHeight="1">
      <c r="A26" s="2227" t="s">
        <v>1083</v>
      </c>
      <c r="B26" s="2228"/>
      <c r="C26" s="2268" t="s">
        <v>1077</v>
      </c>
      <c r="D26" s="2269"/>
      <c r="E26" s="2269"/>
      <c r="F26" s="2269"/>
      <c r="G26" s="2269"/>
      <c r="H26" s="2269"/>
      <c r="I26" s="2269"/>
      <c r="J26" s="2273" t="str">
        <f>IF(基本情報!G15="個人",基本情報!G20,CONCATENATE(基本情報!G17,"　",基本情報!G18,"　",基本情報!G20))</f>
        <v>　　</v>
      </c>
      <c r="K26" s="2273"/>
      <c r="L26" s="2273"/>
      <c r="M26" s="2273"/>
      <c r="N26" s="2273"/>
      <c r="O26" s="2273"/>
      <c r="P26" s="2273"/>
      <c r="Q26" s="2273"/>
      <c r="R26" s="2273"/>
      <c r="S26" s="2273"/>
      <c r="T26" s="2273"/>
      <c r="U26" s="2273"/>
      <c r="V26" s="2273"/>
      <c r="W26" s="2273"/>
      <c r="X26" s="2273"/>
      <c r="Y26" s="2273"/>
      <c r="Z26" s="2273"/>
      <c r="AA26" s="2273"/>
      <c r="AB26" s="2273"/>
      <c r="AC26" s="2273"/>
      <c r="AD26" s="2273"/>
      <c r="AE26" s="2273"/>
      <c r="AF26" s="2273"/>
      <c r="AG26" s="2274"/>
    </row>
    <row r="27" spans="1:33" ht="21" customHeight="1">
      <c r="A27" s="2231"/>
      <c r="B27" s="2232"/>
      <c r="C27" s="1052" t="s">
        <v>294</v>
      </c>
      <c r="D27" s="1056"/>
      <c r="E27" s="2270" t="str">
        <f>IF(基本情報!G22="","",基本情報!G22)</f>
        <v/>
      </c>
      <c r="F27" s="2270"/>
      <c r="G27" s="2270"/>
      <c r="H27" s="2270"/>
      <c r="I27" s="2270"/>
      <c r="J27" s="2270"/>
      <c r="K27" s="2270"/>
      <c r="L27" s="2270"/>
      <c r="M27" s="2270"/>
      <c r="N27" s="2270"/>
      <c r="O27" s="2270"/>
      <c r="P27" s="2270"/>
      <c r="Q27" s="2270"/>
      <c r="R27" s="2270"/>
      <c r="S27" s="2270"/>
      <c r="T27" s="1064"/>
      <c r="U27" s="1064"/>
      <c r="V27" s="1064"/>
      <c r="W27" s="1064"/>
      <c r="X27" s="1064"/>
      <c r="Y27" s="1064"/>
      <c r="Z27" s="1054" t="s">
        <v>160</v>
      </c>
      <c r="AA27" s="2520" t="str">
        <f>IF(基本情報!G23="","",基本情報!G23)</f>
        <v/>
      </c>
      <c r="AB27" s="2520"/>
      <c r="AC27" s="2520"/>
      <c r="AD27" s="2520"/>
      <c r="AE27" s="2520"/>
      <c r="AF27" s="2520"/>
      <c r="AG27" s="2521"/>
    </row>
    <row r="28" spans="1:33" ht="21" customHeight="1">
      <c r="A28" s="2227" t="s">
        <v>951</v>
      </c>
      <c r="B28" s="2228"/>
      <c r="C28" s="2268" t="s">
        <v>1077</v>
      </c>
      <c r="D28" s="2269"/>
      <c r="E28" s="2269"/>
      <c r="F28" s="2269"/>
      <c r="G28" s="2269"/>
      <c r="H28" s="2269"/>
      <c r="I28" s="2269"/>
      <c r="J28" s="2269" t="str">
        <f>IF(基本情報!G25="個人",基本情報!G30,CONCATENATE(基本情報!G27,"　",基本情報!G28,"　",基本情報!G30))</f>
        <v>　　</v>
      </c>
      <c r="K28" s="2269"/>
      <c r="L28" s="2269"/>
      <c r="M28" s="2269"/>
      <c r="N28" s="2269"/>
      <c r="O28" s="2269"/>
      <c r="P28" s="2269"/>
      <c r="Q28" s="2269"/>
      <c r="R28" s="2269"/>
      <c r="S28" s="2269"/>
      <c r="T28" s="2269"/>
      <c r="U28" s="2269"/>
      <c r="V28" s="2269"/>
      <c r="W28" s="2269"/>
      <c r="X28" s="2269"/>
      <c r="Y28" s="2269"/>
      <c r="Z28" s="2269"/>
      <c r="AA28" s="2269"/>
      <c r="AB28" s="2269"/>
      <c r="AC28" s="2269"/>
      <c r="AD28" s="2269"/>
      <c r="AE28" s="2269"/>
      <c r="AF28" s="2269"/>
      <c r="AG28" s="2269"/>
    </row>
    <row r="29" spans="1:33" ht="21" customHeight="1">
      <c r="A29" s="2231"/>
      <c r="B29" s="2232"/>
      <c r="C29" s="1052" t="s">
        <v>294</v>
      </c>
      <c r="D29" s="1056"/>
      <c r="E29" s="2270" t="str">
        <f>IF(基本情報!G32="","",基本情報!G32)</f>
        <v/>
      </c>
      <c r="F29" s="2270"/>
      <c r="G29" s="2270"/>
      <c r="H29" s="2270"/>
      <c r="I29" s="2270"/>
      <c r="J29" s="2270"/>
      <c r="K29" s="2270"/>
      <c r="L29" s="2270"/>
      <c r="M29" s="2270"/>
      <c r="N29" s="2270"/>
      <c r="O29" s="2270"/>
      <c r="P29" s="2270"/>
      <c r="Q29" s="2270"/>
      <c r="R29" s="2270"/>
      <c r="S29" s="2270"/>
      <c r="T29" s="1054"/>
      <c r="U29" s="1117"/>
      <c r="V29" s="1117"/>
      <c r="W29" s="1117"/>
      <c r="X29" s="1117"/>
      <c r="Y29" s="1117"/>
      <c r="Z29" s="1118" t="s">
        <v>1132</v>
      </c>
      <c r="AA29" s="2520" t="str">
        <f>IF(基本情報!G33="","",基本情報!G33)</f>
        <v/>
      </c>
      <c r="AB29" s="2520"/>
      <c r="AC29" s="2520"/>
      <c r="AD29" s="2520"/>
      <c r="AE29" s="2520"/>
      <c r="AF29" s="2520"/>
      <c r="AG29" s="2520"/>
    </row>
    <row r="30" spans="1:33" ht="21" customHeight="1">
      <c r="A30" s="2227" t="s">
        <v>161</v>
      </c>
      <c r="B30" s="2228"/>
      <c r="C30" s="1057" t="s">
        <v>155</v>
      </c>
      <c r="D30" s="2248" t="str">
        <f>IF(V12="","",V12)</f>
        <v/>
      </c>
      <c r="E30" s="2248"/>
      <c r="F30" s="1053" t="s">
        <v>116</v>
      </c>
      <c r="G30" s="2303" t="s">
        <v>1085</v>
      </c>
      <c r="H30" s="2303"/>
      <c r="I30" s="2303"/>
      <c r="J30" s="1033" t="s">
        <v>155</v>
      </c>
      <c r="K30" s="2309" t="str">
        <f>IF(AC12="","",AC12)</f>
        <v/>
      </c>
      <c r="L30" s="2309"/>
      <c r="M30" s="63" t="s">
        <v>116</v>
      </c>
      <c r="N30" s="2303" t="s">
        <v>1261</v>
      </c>
      <c r="O30" s="2303"/>
      <c r="P30" s="2303"/>
      <c r="Q30" s="63" t="s">
        <v>155</v>
      </c>
      <c r="R30" s="2304" t="str">
        <f>IF(V13="","",V13)</f>
        <v/>
      </c>
      <c r="S30" s="2304"/>
      <c r="T30" s="2304"/>
      <c r="U30" s="2304"/>
      <c r="V30" s="2304"/>
      <c r="W30" s="1068" t="s">
        <v>116</v>
      </c>
      <c r="X30" s="1068"/>
      <c r="Y30" s="1067" t="s">
        <v>1088</v>
      </c>
      <c r="Z30" s="2304" t="str">
        <f>IF(AC13="","",AC13)</f>
        <v/>
      </c>
      <c r="AA30" s="2304"/>
      <c r="AB30" s="2304"/>
      <c r="AC30" s="2304"/>
      <c r="AD30" s="2304"/>
      <c r="AE30" s="2304"/>
      <c r="AF30" s="2304"/>
      <c r="AG30" s="1061" t="s">
        <v>152</v>
      </c>
    </row>
    <row r="31" spans="1:33" ht="25.05" customHeight="1">
      <c r="A31" s="2229"/>
      <c r="B31" s="2230"/>
      <c r="C31" s="2305" t="s">
        <v>1094</v>
      </c>
      <c r="D31" s="2251"/>
      <c r="E31" s="2251"/>
      <c r="F31" s="2251"/>
      <c r="G31" s="2251"/>
      <c r="H31" s="2251" t="str">
        <f>IF(V14="","",V14)</f>
        <v/>
      </c>
      <c r="I31" s="2251"/>
      <c r="J31" s="2251"/>
      <c r="K31" s="2251"/>
      <c r="L31" s="2251"/>
      <c r="M31" s="2251"/>
      <c r="N31" s="2251"/>
      <c r="O31" s="2251"/>
      <c r="P31" s="2251"/>
      <c r="Q31" s="2251"/>
      <c r="R31" s="2251"/>
      <c r="S31" s="2251"/>
      <c r="T31" s="2251"/>
      <c r="U31" s="2251"/>
      <c r="V31" s="2251"/>
      <c r="W31" s="2251"/>
      <c r="X31" s="2251"/>
      <c r="Y31" s="2251"/>
      <c r="Z31" s="2251"/>
      <c r="AA31" s="2251"/>
      <c r="AB31" s="2251"/>
      <c r="AC31" s="2251"/>
      <c r="AD31" s="2251"/>
      <c r="AE31" s="2251"/>
      <c r="AF31" s="2251"/>
      <c r="AG31" s="2252"/>
    </row>
    <row r="32" spans="1:33" ht="25.05" customHeight="1">
      <c r="A32" s="2229"/>
      <c r="B32" s="2230"/>
      <c r="C32" s="2306" t="s">
        <v>1093</v>
      </c>
      <c r="D32" s="2307"/>
      <c r="E32" s="2307"/>
      <c r="F32" s="2307"/>
      <c r="G32" s="2307"/>
      <c r="H32" s="2251" t="str">
        <f>IF(V15="","",V15)</f>
        <v/>
      </c>
      <c r="I32" s="2251"/>
      <c r="J32" s="2251"/>
      <c r="K32" s="2251"/>
      <c r="L32" s="2251"/>
      <c r="M32" s="2251"/>
      <c r="N32" s="2251"/>
      <c r="O32" s="2251"/>
      <c r="P32" s="2251"/>
      <c r="Q32" s="2251"/>
      <c r="R32" s="2251"/>
      <c r="S32" s="2251"/>
      <c r="T32" s="2251"/>
      <c r="U32" s="2251"/>
      <c r="V32" s="2251"/>
      <c r="W32" s="2251"/>
      <c r="X32" s="2251"/>
      <c r="Y32" s="2251"/>
      <c r="Z32" s="2251"/>
      <c r="AA32" s="2251"/>
      <c r="AB32" s="2251"/>
      <c r="AC32" s="2251"/>
      <c r="AD32" s="2251"/>
      <c r="AE32" s="2251"/>
      <c r="AF32" s="2251"/>
      <c r="AG32" s="2252"/>
    </row>
    <row r="33" spans="1:37" ht="25.05" customHeight="1">
      <c r="A33" s="2229"/>
      <c r="B33" s="2230"/>
      <c r="C33" s="1062" t="s">
        <v>155</v>
      </c>
      <c r="D33" s="2308" t="str">
        <f>IF(L16="","",L16)</f>
        <v/>
      </c>
      <c r="E33" s="2308"/>
      <c r="F33" s="1049" t="s">
        <v>116</v>
      </c>
      <c r="G33" s="2300" t="s">
        <v>1090</v>
      </c>
      <c r="H33" s="2300"/>
      <c r="I33" s="2300"/>
      <c r="J33" s="2300"/>
      <c r="K33" s="2300"/>
      <c r="L33" s="63" t="s">
        <v>155</v>
      </c>
      <c r="M33" s="2300" t="str">
        <f>IF(T16="","",T16)</f>
        <v/>
      </c>
      <c r="N33" s="2300"/>
      <c r="O33" s="2300"/>
      <c r="P33" s="63" t="s">
        <v>116</v>
      </c>
      <c r="Q33" s="63" t="s">
        <v>1091</v>
      </c>
      <c r="Y33" s="1066" t="s">
        <v>1088</v>
      </c>
      <c r="Z33" s="2302" t="str">
        <f>IF(AC16="","",AC16)</f>
        <v/>
      </c>
      <c r="AA33" s="2302"/>
      <c r="AB33" s="2302"/>
      <c r="AC33" s="2302"/>
      <c r="AD33" s="2302"/>
      <c r="AE33" s="2302"/>
      <c r="AF33" s="2302"/>
      <c r="AG33" s="1063" t="s">
        <v>152</v>
      </c>
    </row>
    <row r="34" spans="1:37" ht="21" customHeight="1">
      <c r="A34" s="2231"/>
      <c r="B34" s="2232"/>
      <c r="C34" s="1052" t="s">
        <v>1092</v>
      </c>
      <c r="D34" s="1056"/>
      <c r="E34" s="2245"/>
      <c r="F34" s="2245"/>
      <c r="G34" s="2245"/>
      <c r="H34" s="2245"/>
      <c r="I34" s="2245"/>
      <c r="J34" s="2245"/>
      <c r="K34" s="2245"/>
      <c r="L34" s="2245"/>
      <c r="M34" s="2245"/>
      <c r="N34" s="2245"/>
      <c r="O34" s="2245"/>
      <c r="P34" s="2245"/>
      <c r="Q34" s="2245"/>
      <c r="R34" s="2245"/>
      <c r="S34" s="2245"/>
      <c r="T34" s="2245"/>
      <c r="U34" s="2245"/>
      <c r="V34" s="2245"/>
      <c r="W34" s="2245"/>
      <c r="X34" s="2245"/>
      <c r="Y34" s="2245"/>
      <c r="Z34" s="2245"/>
      <c r="AA34" s="2245"/>
      <c r="AB34" s="2245"/>
      <c r="AC34" s="2245"/>
      <c r="AD34" s="2245"/>
      <c r="AE34" s="2245"/>
      <c r="AF34" s="2245"/>
      <c r="AG34" s="2297"/>
    </row>
    <row r="35" spans="1:37" ht="21" customHeight="1">
      <c r="A35" s="2227" t="s">
        <v>1078</v>
      </c>
      <c r="B35" s="2228"/>
      <c r="C35" s="2247" t="s">
        <v>1079</v>
      </c>
      <c r="D35" s="2248"/>
      <c r="E35" s="2248"/>
      <c r="F35" s="2248"/>
      <c r="G35" s="2248"/>
      <c r="H35" s="2248"/>
      <c r="I35" s="2248"/>
      <c r="J35" s="2248"/>
      <c r="K35" s="2248"/>
      <c r="L35" s="2248"/>
      <c r="M35" s="2248"/>
      <c r="N35" s="2248"/>
      <c r="O35" s="1058" t="s">
        <v>1080</v>
      </c>
      <c r="Q35" s="1060"/>
      <c r="R35" s="2246"/>
      <c r="S35" s="2246"/>
      <c r="T35" s="2246"/>
      <c r="U35" s="2246"/>
      <c r="V35" s="2246"/>
      <c r="W35" s="2246"/>
      <c r="X35" s="1058" t="s">
        <v>1257</v>
      </c>
      <c r="Z35" s="1058"/>
      <c r="AA35" s="2248"/>
      <c r="AB35" s="2248"/>
      <c r="AC35" s="2248"/>
      <c r="AD35" s="2248"/>
      <c r="AE35" s="2248"/>
      <c r="AF35" s="2248"/>
      <c r="AG35" s="1061" t="s">
        <v>152</v>
      </c>
    </row>
    <row r="36" spans="1:37" ht="21" customHeight="1">
      <c r="A36" s="2229"/>
      <c r="B36" s="2230"/>
      <c r="C36" s="1062" t="s">
        <v>1082</v>
      </c>
      <c r="D36" s="56"/>
      <c r="E36" s="56"/>
      <c r="F36" s="56"/>
      <c r="G36" s="56"/>
      <c r="H36" s="2251"/>
      <c r="I36" s="2251"/>
      <c r="J36" s="2251"/>
      <c r="K36" s="2251"/>
      <c r="L36" s="2251"/>
      <c r="M36" s="2251"/>
      <c r="N36" s="2251"/>
      <c r="O36" s="2251"/>
      <c r="P36" s="2251"/>
      <c r="Q36" s="2251"/>
      <c r="R36" s="2251"/>
      <c r="S36" s="2251"/>
      <c r="T36" s="2251"/>
      <c r="U36" s="2251"/>
      <c r="V36" s="2251"/>
      <c r="W36" s="2251"/>
      <c r="X36" s="2251"/>
      <c r="Y36" s="2251"/>
      <c r="Z36" s="2251"/>
      <c r="AA36" s="2251"/>
      <c r="AB36" s="2251"/>
      <c r="AC36" s="2251"/>
      <c r="AD36" s="2251"/>
      <c r="AE36" s="2251"/>
      <c r="AF36" s="2251"/>
      <c r="AG36" s="2252"/>
    </row>
    <row r="37" spans="1:37" ht="21" customHeight="1">
      <c r="A37" s="2231"/>
      <c r="B37" s="2232"/>
      <c r="C37" s="1052" t="s">
        <v>294</v>
      </c>
      <c r="D37" s="1056"/>
      <c r="E37" s="2270"/>
      <c r="F37" s="2270"/>
      <c r="G37" s="2270"/>
      <c r="H37" s="2270"/>
      <c r="I37" s="2270"/>
      <c r="J37" s="2270"/>
      <c r="K37" s="2270"/>
      <c r="L37" s="2270"/>
      <c r="M37" s="2270"/>
      <c r="N37" s="2270"/>
      <c r="O37" s="2270"/>
      <c r="P37" s="2270"/>
      <c r="Q37" s="2270"/>
      <c r="R37" s="2270"/>
      <c r="S37" s="2270"/>
      <c r="T37" s="2270"/>
      <c r="U37" s="2270"/>
      <c r="V37" s="2270"/>
      <c r="W37" s="1064"/>
      <c r="X37" s="1064"/>
      <c r="Y37" s="1064"/>
      <c r="Z37" s="1054" t="s">
        <v>160</v>
      </c>
      <c r="AA37" s="2518"/>
      <c r="AB37" s="2518"/>
      <c r="AC37" s="2518"/>
      <c r="AD37" s="2518"/>
      <c r="AE37" s="2518"/>
      <c r="AF37" s="2518"/>
      <c r="AG37" s="2519"/>
    </row>
    <row r="38" spans="1:37" ht="21" customHeight="1">
      <c r="R38" s="136"/>
      <c r="S38" s="136"/>
      <c r="T38" s="136"/>
      <c r="U38" s="136"/>
      <c r="V38" s="136"/>
      <c r="W38" s="136"/>
      <c r="X38" s="136"/>
      <c r="Y38" s="136"/>
      <c r="Z38" s="136"/>
      <c r="AA38" s="136"/>
      <c r="AB38" s="136"/>
      <c r="AC38" s="136"/>
      <c r="AD38" s="136"/>
      <c r="AE38" s="136"/>
      <c r="AG38" s="870"/>
    </row>
    <row r="39" spans="1:37" ht="21" customHeight="1">
      <c r="A39" s="62" t="s">
        <v>1120</v>
      </c>
      <c r="B39" s="62"/>
      <c r="C39" s="62"/>
      <c r="D39" s="62"/>
      <c r="E39" s="62"/>
      <c r="F39" s="62"/>
      <c r="G39" s="62"/>
      <c r="H39" s="62"/>
      <c r="I39" s="62"/>
      <c r="J39" s="62"/>
      <c r="K39" s="62"/>
      <c r="L39" s="62"/>
      <c r="M39" s="62"/>
      <c r="N39" s="62"/>
      <c r="O39" s="62"/>
      <c r="P39" s="62"/>
      <c r="Q39" s="62"/>
    </row>
    <row r="40" spans="1:37" ht="40.049999999999997" customHeight="1">
      <c r="A40" s="2523" t="s">
        <v>1760</v>
      </c>
      <c r="B40" s="2524"/>
      <c r="C40" s="2524"/>
      <c r="D40" s="2524"/>
      <c r="E40" s="2524"/>
      <c r="F40" s="2524"/>
      <c r="G40" s="2524"/>
      <c r="H40" s="2524"/>
      <c r="I40" s="2524"/>
      <c r="J40" s="2524"/>
      <c r="K40" s="2524"/>
      <c r="L40" s="2524"/>
      <c r="M40" s="2524"/>
      <c r="N40" s="2524"/>
      <c r="O40" s="2524"/>
      <c r="P40" s="2524"/>
      <c r="Q40" s="2524"/>
      <c r="R40" s="2524"/>
      <c r="S40" s="2524"/>
      <c r="T40" s="2524"/>
      <c r="U40" s="2524"/>
      <c r="V40" s="2524"/>
      <c r="W40" s="2524"/>
      <c r="X40" s="2524"/>
      <c r="Y40" s="2524"/>
      <c r="Z40" s="2524"/>
      <c r="AA40" s="2525"/>
      <c r="AB40" s="2511" t="s">
        <v>1131</v>
      </c>
      <c r="AC40" s="2512"/>
      <c r="AD40" s="2512"/>
      <c r="AE40" s="2512"/>
      <c r="AF40" s="2512"/>
      <c r="AG40" s="2513"/>
      <c r="AH40" s="1103"/>
      <c r="AJ40" s="1104"/>
      <c r="AK40" s="1104"/>
    </row>
    <row r="41" spans="1:37" ht="40.049999999999997" customHeight="1">
      <c r="A41" s="1111" t="s">
        <v>269</v>
      </c>
      <c r="B41" s="1313" t="s">
        <v>1761</v>
      </c>
      <c r="C41" s="1358"/>
      <c r="D41" s="1358"/>
      <c r="E41" s="1358"/>
      <c r="F41" s="1358"/>
      <c r="G41" s="1358"/>
      <c r="H41" s="1358"/>
      <c r="I41" s="1358"/>
      <c r="J41" s="1358"/>
      <c r="K41" s="1358"/>
      <c r="L41" s="1358"/>
      <c r="M41" s="1358"/>
      <c r="N41" s="1358"/>
      <c r="O41" s="1358"/>
      <c r="P41" s="1358"/>
      <c r="Q41" s="1358"/>
      <c r="R41" s="1358"/>
      <c r="S41" s="1358"/>
      <c r="T41" s="1358"/>
      <c r="U41" s="1358"/>
      <c r="V41" s="1358"/>
      <c r="W41" s="1358"/>
      <c r="X41" s="1358"/>
      <c r="Y41" s="1358"/>
      <c r="Z41" s="1358"/>
      <c r="AA41" s="1358"/>
      <c r="AB41" s="2224" t="s">
        <v>117</v>
      </c>
      <c r="AC41" s="2225"/>
      <c r="AD41" s="2225"/>
      <c r="AE41" s="2225"/>
      <c r="AF41" s="2225"/>
      <c r="AG41" s="2226"/>
    </row>
    <row r="42" spans="1:37" ht="45.75" customHeight="1">
      <c r="A42" s="2499" t="s">
        <v>1483</v>
      </c>
      <c r="B42" s="2499"/>
      <c r="C42" s="2499"/>
      <c r="D42" s="2499"/>
      <c r="E42" s="2499"/>
      <c r="F42" s="2499"/>
      <c r="G42" s="2499"/>
      <c r="H42" s="2499"/>
      <c r="I42" s="2499"/>
      <c r="J42" s="2499"/>
      <c r="K42" s="2499"/>
      <c r="L42" s="2499"/>
      <c r="M42" s="2499"/>
      <c r="N42" s="2499"/>
      <c r="O42" s="2499"/>
      <c r="P42" s="2499"/>
      <c r="Q42" s="2499"/>
      <c r="R42" s="2499"/>
      <c r="S42" s="2499"/>
      <c r="T42" s="2499"/>
      <c r="U42" s="2499"/>
      <c r="V42" s="2499"/>
      <c r="W42" s="2499"/>
      <c r="X42" s="2499"/>
      <c r="Y42" s="2499"/>
      <c r="Z42" s="2499"/>
      <c r="AA42" s="2499"/>
      <c r="AB42" s="2499"/>
      <c r="AC42" s="2499"/>
      <c r="AD42" s="2499"/>
      <c r="AE42" s="2499"/>
      <c r="AF42" s="2499"/>
      <c r="AG42" s="2499"/>
    </row>
    <row r="43" spans="1:37" ht="21" customHeight="1">
      <c r="A43" s="872"/>
      <c r="B43" s="1037"/>
      <c r="C43" s="1037"/>
      <c r="D43" s="1037"/>
      <c r="E43" s="1037"/>
      <c r="F43" s="1037"/>
      <c r="G43" s="1037"/>
      <c r="H43" s="1037"/>
      <c r="I43" s="1037"/>
      <c r="J43" s="1037"/>
      <c r="K43" s="1037"/>
      <c r="L43" s="1037"/>
      <c r="M43" s="1037"/>
      <c r="N43" s="1037"/>
      <c r="O43" s="1037"/>
      <c r="P43" s="1037"/>
      <c r="Q43" s="1037"/>
      <c r="R43" s="1037"/>
      <c r="S43" s="1037"/>
      <c r="T43" s="1037"/>
      <c r="U43" s="1037"/>
      <c r="V43" s="1037"/>
      <c r="W43" s="1037"/>
      <c r="X43" s="1037"/>
      <c r="Y43" s="1037"/>
      <c r="Z43" s="1037"/>
      <c r="AA43" s="1037"/>
      <c r="AB43" s="1037"/>
      <c r="AC43" s="1037"/>
      <c r="AD43" s="1037"/>
      <c r="AE43" s="1037"/>
      <c r="AF43" s="1037"/>
      <c r="AG43" s="1037"/>
    </row>
    <row r="44" spans="1:37" s="1080" customFormat="1" ht="13.5" customHeight="1">
      <c r="A44" s="2522" t="s">
        <v>978</v>
      </c>
      <c r="B44" s="2522"/>
      <c r="C44" s="2522"/>
      <c r="D44" s="2522"/>
      <c r="E44" s="2522"/>
      <c r="F44" s="2522"/>
      <c r="G44" s="2522"/>
      <c r="H44" s="2522"/>
      <c r="I44" s="2522"/>
      <c r="J44" s="2522"/>
      <c r="K44" s="2522"/>
      <c r="L44" s="2522"/>
      <c r="M44" s="2522"/>
      <c r="N44" s="2522"/>
      <c r="O44" s="2522"/>
      <c r="P44" s="2522"/>
      <c r="Q44" s="2522"/>
      <c r="R44" s="2522"/>
      <c r="S44" s="2522"/>
      <c r="T44" s="2522"/>
      <c r="U44" s="2522"/>
      <c r="V44" s="2522"/>
      <c r="W44" s="2522"/>
      <c r="X44" s="2522"/>
      <c r="Y44" s="2522"/>
      <c r="Z44" s="2522"/>
      <c r="AA44" s="2522"/>
      <c r="AB44" s="2522"/>
      <c r="AC44" s="2522"/>
      <c r="AD44" s="2522"/>
      <c r="AE44" s="2522"/>
      <c r="AF44" s="2522"/>
      <c r="AG44" s="2522"/>
      <c r="AH44" s="1079"/>
      <c r="AI44" s="1079"/>
      <c r="AJ44" s="1079"/>
    </row>
    <row r="45" spans="1:37" s="1081" customFormat="1" ht="13.5" customHeight="1">
      <c r="A45" s="2522"/>
      <c r="B45" s="2522"/>
      <c r="C45" s="2522"/>
      <c r="D45" s="2522"/>
      <c r="E45" s="2522"/>
      <c r="F45" s="2522"/>
      <c r="G45" s="2522"/>
      <c r="H45" s="2522"/>
      <c r="I45" s="2522"/>
      <c r="J45" s="2522"/>
      <c r="K45" s="2522"/>
      <c r="L45" s="2522"/>
      <c r="M45" s="2522"/>
      <c r="N45" s="2522"/>
      <c r="O45" s="2522"/>
      <c r="P45" s="2522"/>
      <c r="Q45" s="2522"/>
      <c r="R45" s="2522"/>
      <c r="S45" s="2522"/>
      <c r="T45" s="2522"/>
      <c r="U45" s="2522"/>
      <c r="V45" s="2522"/>
      <c r="W45" s="2522"/>
      <c r="X45" s="2522"/>
      <c r="Y45" s="2522"/>
      <c r="Z45" s="2522"/>
      <c r="AA45" s="2522"/>
      <c r="AB45" s="2522"/>
      <c r="AC45" s="2522"/>
      <c r="AD45" s="2522"/>
      <c r="AE45" s="2522"/>
      <c r="AF45" s="2522"/>
      <c r="AG45" s="2522"/>
    </row>
    <row r="46" spans="1:37" ht="21" customHeight="1">
      <c r="A46" s="64"/>
      <c r="B46" s="2275"/>
      <c r="C46" s="2275"/>
      <c r="D46" s="2275"/>
      <c r="E46" s="2275"/>
      <c r="F46" s="2275"/>
      <c r="G46" s="2275"/>
      <c r="H46" s="2275"/>
      <c r="I46" s="2275"/>
      <c r="J46" s="2275"/>
      <c r="K46" s="2275"/>
      <c r="L46" s="2275"/>
      <c r="M46" s="2275"/>
      <c r="N46" s="2275"/>
      <c r="O46" s="2275"/>
      <c r="P46" s="2275"/>
      <c r="Q46" s="2275"/>
      <c r="R46" s="2275"/>
      <c r="S46" s="2275"/>
      <c r="T46" s="2275"/>
      <c r="U46" s="2275"/>
      <c r="V46" s="2275"/>
      <c r="W46" s="2275"/>
      <c r="X46" s="2275"/>
      <c r="Y46" s="2275"/>
      <c r="Z46" s="2275"/>
      <c r="AA46" s="2275"/>
      <c r="AB46" s="2275"/>
      <c r="AC46" s="2275"/>
      <c r="AD46" s="2275"/>
      <c r="AE46" s="2275"/>
      <c r="AF46" s="2275"/>
      <c r="AG46" s="2275"/>
    </row>
    <row r="47" spans="1:37" ht="21" customHeight="1">
      <c r="A47" s="872"/>
      <c r="B47" s="1037"/>
      <c r="C47" s="1037"/>
      <c r="D47" s="1037"/>
      <c r="E47" s="1037"/>
      <c r="F47" s="1037"/>
      <c r="G47" s="1037"/>
      <c r="H47" s="1037"/>
      <c r="I47" s="1037"/>
      <c r="J47" s="1037"/>
      <c r="K47" s="1037"/>
      <c r="L47" s="1037"/>
      <c r="M47" s="1037"/>
      <c r="N47" s="1037"/>
      <c r="O47" s="1037"/>
      <c r="P47" s="1037"/>
      <c r="Q47" s="1037"/>
      <c r="R47" s="1037"/>
      <c r="S47" s="1037"/>
      <c r="T47" s="1037"/>
      <c r="U47" s="1037"/>
      <c r="V47" s="1037"/>
      <c r="W47" s="1037"/>
      <c r="X47" s="1037"/>
      <c r="Y47" s="1037"/>
      <c r="Z47" s="1037"/>
      <c r="AA47" s="1037"/>
      <c r="AB47" s="1037"/>
      <c r="AC47" s="1037"/>
      <c r="AD47" s="1037"/>
      <c r="AE47" s="1037"/>
      <c r="AF47" s="1037"/>
      <c r="AG47" s="1037"/>
    </row>
    <row r="48" spans="1:37">
      <c r="A48" s="65"/>
      <c r="B48" s="65"/>
      <c r="C48" s="65"/>
      <c r="D48" s="65"/>
      <c r="E48" s="65"/>
      <c r="F48" s="65"/>
      <c r="G48" s="65"/>
      <c r="H48" s="65"/>
      <c r="I48" s="65"/>
      <c r="J48" s="65"/>
      <c r="K48" s="65"/>
      <c r="L48" s="65"/>
      <c r="M48" s="65"/>
      <c r="N48" s="65"/>
      <c r="O48" s="65"/>
      <c r="P48" s="65"/>
      <c r="Q48" s="65"/>
    </row>
  </sheetData>
  <mergeCells count="68">
    <mergeCell ref="C26:I26"/>
    <mergeCell ref="J26:AG26"/>
    <mergeCell ref="E27:S27"/>
    <mergeCell ref="A10:AG10"/>
    <mergeCell ref="N12:O12"/>
    <mergeCell ref="V12:X12"/>
    <mergeCell ref="AC12:AF12"/>
    <mergeCell ref="V13:Y13"/>
    <mergeCell ref="Z13:AB13"/>
    <mergeCell ref="AC13:AF13"/>
    <mergeCell ref="V14:AF14"/>
    <mergeCell ref="V15:AF15"/>
    <mergeCell ref="T16:V16"/>
    <mergeCell ref="AA16:AB16"/>
    <mergeCell ref="AC16:AF16"/>
    <mergeCell ref="AC21:AF21"/>
    <mergeCell ref="H32:AG32"/>
    <mergeCell ref="D33:E33"/>
    <mergeCell ref="M33:O33"/>
    <mergeCell ref="Z33:AF33"/>
    <mergeCell ref="AB40:AG40"/>
    <mergeCell ref="AA35:AF35"/>
    <mergeCell ref="AA37:AG37"/>
    <mergeCell ref="R35:W35"/>
    <mergeCell ref="E34:AG34"/>
    <mergeCell ref="H36:AG36"/>
    <mergeCell ref="B46:AG46"/>
    <mergeCell ref="A42:AG42"/>
    <mergeCell ref="A4:AG4"/>
    <mergeCell ref="A5:AG5"/>
    <mergeCell ref="A8:AG8"/>
    <mergeCell ref="A19:B19"/>
    <mergeCell ref="C19:AG19"/>
    <mergeCell ref="A20:B20"/>
    <mergeCell ref="C20:AG20"/>
    <mergeCell ref="A21:B21"/>
    <mergeCell ref="C21:G21"/>
    <mergeCell ref="I21:N21"/>
    <mergeCell ref="Y21:AB21"/>
    <mergeCell ref="A44:AG45"/>
    <mergeCell ref="AB41:AG41"/>
    <mergeCell ref="A40:AA40"/>
    <mergeCell ref="A28:B29"/>
    <mergeCell ref="L16:M16"/>
    <mergeCell ref="G33:K33"/>
    <mergeCell ref="A35:B37"/>
    <mergeCell ref="C22:G22"/>
    <mergeCell ref="E37:V37"/>
    <mergeCell ref="C35:H35"/>
    <mergeCell ref="I35:N35"/>
    <mergeCell ref="I22:N22"/>
    <mergeCell ref="A22:B22"/>
    <mergeCell ref="A26:B27"/>
    <mergeCell ref="A30:B34"/>
    <mergeCell ref="D30:E30"/>
    <mergeCell ref="C31:G31"/>
    <mergeCell ref="H31:AG31"/>
    <mergeCell ref="C32:G32"/>
    <mergeCell ref="AA27:AG27"/>
    <mergeCell ref="R30:V30"/>
    <mergeCell ref="N30:P30"/>
    <mergeCell ref="K30:L30"/>
    <mergeCell ref="G30:I30"/>
    <mergeCell ref="C28:I28"/>
    <mergeCell ref="E29:S29"/>
    <mergeCell ref="J28:AG28"/>
    <mergeCell ref="Z30:AF30"/>
    <mergeCell ref="AA29:AG29"/>
  </mergeCells>
  <phoneticPr fontId="2"/>
  <dataValidations count="4">
    <dataValidation type="list" allowBlank="1" showInputMessage="1" showErrorMessage="1" sqref="L16:M16 V12" xr:uid="{8C8F2266-603F-4CE4-BD59-0628B375B840}">
      <formula1>"一級,二級"</formula1>
    </dataValidation>
    <dataValidation type="list" allowBlank="1" showInputMessage="1" showErrorMessage="1" sqref="C22:G22" xr:uid="{17BD0193-BF05-4150-BA97-2FC66F10F8F7}">
      <formula1>"事務所,学校,物販店,飲食店,集会所,病院,ホテル,その他(※)"</formula1>
    </dataValidation>
    <dataValidation type="list" allowBlank="1" showInputMessage="1" showErrorMessage="1" sqref="C21:G21" xr:uid="{8912F20D-D834-44D0-9706-26FD859ACA77}">
      <formula1>"木造,鉄骨造,RC造,SRC造,その他(※)"</formula1>
    </dataValidation>
    <dataValidation type="list" allowBlank="1" showInputMessage="1" showErrorMessage="1" sqref="AB41" xr:uid="{CBEFCBF2-8364-4E80-BEA2-39186B29B7CC}">
      <formula1>"□,■"</formula1>
    </dataValidation>
  </dataValidations>
  <printOptions horizontalCentered="1"/>
  <pageMargins left="0.59055118110236227" right="0.59055118110236227" top="0.59055118110236227" bottom="0.59055118110236227" header="0" footer="0"/>
  <pageSetup paperSize="9" scale="80" fitToWidth="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9FF99"/>
    <pageSetUpPr fitToPage="1"/>
  </sheetPr>
  <dimension ref="A1:N60"/>
  <sheetViews>
    <sheetView showGridLines="0" view="pageBreakPreview" zoomScaleNormal="100" zoomScaleSheetLayoutView="100" workbookViewId="0">
      <selection activeCell="C5" sqref="C5:K5"/>
    </sheetView>
  </sheetViews>
  <sheetFormatPr defaultColWidth="9.6640625" defaultRowHeight="13.2"/>
  <cols>
    <col min="1" max="1" width="13.6640625" style="698" customWidth="1"/>
    <col min="2" max="5" width="12.6640625" style="698" customWidth="1"/>
    <col min="6" max="6" width="13.6640625" style="698" customWidth="1"/>
    <col min="7" max="9" width="12.6640625" style="698" customWidth="1"/>
    <col min="10" max="10" width="5.6640625" style="698" customWidth="1"/>
    <col min="11" max="11" width="7.6640625" style="699" customWidth="1"/>
    <col min="12" max="12" width="6.44140625" style="698" customWidth="1"/>
    <col min="13" max="14" width="0" style="698" hidden="1" customWidth="1"/>
    <col min="15" max="16384" width="9.6640625" style="698"/>
  </cols>
  <sheetData>
    <row r="1" spans="1:14" ht="18" customHeight="1">
      <c r="A1" s="697" t="s">
        <v>1284</v>
      </c>
    </row>
    <row r="2" spans="1:14" ht="10.050000000000001" customHeight="1">
      <c r="A2" s="697"/>
    </row>
    <row r="3" spans="1:14" ht="20.100000000000001" customHeight="1">
      <c r="A3" s="1372" t="s">
        <v>1286</v>
      </c>
      <c r="B3" s="1373"/>
      <c r="C3" s="934"/>
      <c r="D3" s="934"/>
      <c r="E3" s="935"/>
      <c r="F3" s="934"/>
      <c r="G3" s="934"/>
      <c r="H3" s="934"/>
      <c r="I3" s="934"/>
      <c r="J3" s="934"/>
      <c r="K3" s="934"/>
    </row>
    <row r="4" spans="1:14" ht="10.5" customHeight="1">
      <c r="A4" s="1941" t="s">
        <v>299</v>
      </c>
      <c r="B4" s="1942"/>
      <c r="C4" s="1931" t="s">
        <v>300</v>
      </c>
      <c r="D4" s="1932"/>
      <c r="E4" s="1932"/>
      <c r="F4" s="1932"/>
      <c r="G4" s="1932"/>
      <c r="H4" s="1932"/>
      <c r="I4" s="1932"/>
      <c r="J4" s="1932"/>
      <c r="K4" s="1933"/>
    </row>
    <row r="5" spans="1:14" ht="20.25" customHeight="1">
      <c r="A5" s="1943"/>
      <c r="B5" s="1944"/>
      <c r="C5" s="1947"/>
      <c r="D5" s="1948"/>
      <c r="E5" s="1948"/>
      <c r="F5" s="1948"/>
      <c r="G5" s="1948"/>
      <c r="H5" s="1948"/>
      <c r="I5" s="1948"/>
      <c r="J5" s="1948"/>
      <c r="K5" s="1949"/>
    </row>
    <row r="6" spans="1:14" ht="12" customHeight="1">
      <c r="A6" s="1941" t="s">
        <v>301</v>
      </c>
      <c r="B6" s="1942"/>
      <c r="C6" s="1950"/>
      <c r="D6" s="1951"/>
      <c r="E6" s="1952"/>
      <c r="F6" s="1934" t="s">
        <v>1287</v>
      </c>
      <c r="G6" s="1959" t="s">
        <v>993</v>
      </c>
      <c r="H6" s="1960"/>
      <c r="I6" s="1960"/>
      <c r="J6" s="1960"/>
      <c r="K6" s="1961"/>
    </row>
    <row r="7" spans="1:14" ht="20.25" customHeight="1">
      <c r="A7" s="1943"/>
      <c r="B7" s="1944"/>
      <c r="C7" s="1953"/>
      <c r="D7" s="1954"/>
      <c r="E7" s="1955"/>
      <c r="F7" s="1938"/>
      <c r="G7" s="1947"/>
      <c r="H7" s="1948"/>
      <c r="I7" s="1948"/>
      <c r="J7" s="1948"/>
      <c r="K7" s="1949"/>
    </row>
    <row r="8" spans="1:14" ht="20.25" customHeight="1">
      <c r="A8" s="1945" t="s">
        <v>160</v>
      </c>
      <c r="B8" s="1946"/>
      <c r="C8" s="1956"/>
      <c r="D8" s="1957"/>
      <c r="E8" s="1958"/>
      <c r="F8" s="933" t="s">
        <v>994</v>
      </c>
      <c r="G8" s="1947"/>
      <c r="H8" s="1948"/>
      <c r="I8" s="1948"/>
      <c r="J8" s="1948"/>
      <c r="K8" s="1949"/>
    </row>
    <row r="9" spans="1:14" ht="10.050000000000001" customHeight="1">
      <c r="A9" s="697"/>
    </row>
    <row r="10" spans="1:14" ht="20.100000000000001" customHeight="1">
      <c r="A10" s="700" t="s">
        <v>1283</v>
      </c>
      <c r="B10" s="653"/>
      <c r="C10" s="653"/>
      <c r="D10" s="653"/>
    </row>
    <row r="11" spans="1:14" ht="12" customHeight="1">
      <c r="A11" s="1934" t="s">
        <v>1436</v>
      </c>
      <c r="B11" s="1937" t="s">
        <v>299</v>
      </c>
      <c r="C11" s="1931" t="s">
        <v>1282</v>
      </c>
      <c r="D11" s="1932"/>
      <c r="E11" s="1933"/>
      <c r="F11" s="1934" t="s">
        <v>1437</v>
      </c>
      <c r="G11" s="1941" t="s">
        <v>299</v>
      </c>
      <c r="H11" s="1931" t="s">
        <v>300</v>
      </c>
      <c r="I11" s="1932"/>
      <c r="J11" s="1932"/>
      <c r="K11" s="1933"/>
      <c r="L11" s="1339"/>
    </row>
    <row r="12" spans="1:14" ht="20.85" customHeight="1">
      <c r="A12" s="1935"/>
      <c r="B12" s="1938"/>
      <c r="C12" s="1947"/>
      <c r="D12" s="1948"/>
      <c r="E12" s="1949"/>
      <c r="F12" s="1935"/>
      <c r="G12" s="1943"/>
      <c r="H12" s="1947"/>
      <c r="I12" s="1948"/>
      <c r="J12" s="1948"/>
      <c r="K12" s="1949"/>
      <c r="L12" s="1340"/>
    </row>
    <row r="13" spans="1:14" ht="20.100000000000001" customHeight="1">
      <c r="A13" s="1935"/>
      <c r="B13" s="1937" t="s">
        <v>1243</v>
      </c>
      <c r="C13" s="1350" t="s">
        <v>1241</v>
      </c>
      <c r="D13" s="1973"/>
      <c r="E13" s="1974"/>
      <c r="F13" s="1935"/>
      <c r="G13" s="1941" t="s">
        <v>1243</v>
      </c>
      <c r="H13" s="1350" t="s">
        <v>1241</v>
      </c>
      <c r="I13" s="1984"/>
      <c r="J13" s="1984"/>
      <c r="K13" s="1985"/>
      <c r="L13" s="1339"/>
    </row>
    <row r="14" spans="1:14" ht="14.55" customHeight="1">
      <c r="A14" s="1935"/>
      <c r="B14" s="1972"/>
      <c r="C14" s="1975" t="s">
        <v>1281</v>
      </c>
      <c r="D14" s="1976"/>
      <c r="E14" s="1977"/>
      <c r="F14" s="1935"/>
      <c r="G14" s="1986"/>
      <c r="H14" s="1975" t="s">
        <v>1438</v>
      </c>
      <c r="I14" s="1976"/>
      <c r="J14" s="1976"/>
      <c r="K14" s="1977"/>
    </row>
    <row r="15" spans="1:14" ht="20.100000000000001" customHeight="1">
      <c r="A15" s="1935"/>
      <c r="B15" s="1938"/>
      <c r="C15" s="1978"/>
      <c r="D15" s="1979"/>
      <c r="E15" s="1980"/>
      <c r="F15" s="1935"/>
      <c r="G15" s="1943"/>
      <c r="H15" s="1978"/>
      <c r="I15" s="1979"/>
      <c r="J15" s="1979"/>
      <c r="K15" s="1980"/>
      <c r="M15" s="698" t="b">
        <v>0</v>
      </c>
      <c r="N15" s="698" t="b">
        <v>0</v>
      </c>
    </row>
    <row r="16" spans="1:14" ht="13.5" customHeight="1">
      <c r="A16" s="1935"/>
      <c r="B16" s="1937" t="s">
        <v>1244</v>
      </c>
      <c r="C16" s="1965" t="s">
        <v>1242</v>
      </c>
      <c r="D16" s="1966"/>
      <c r="E16" s="1967"/>
      <c r="F16" s="1935"/>
      <c r="G16" s="1941" t="s">
        <v>1244</v>
      </c>
      <c r="H16" s="1965" t="s">
        <v>1242</v>
      </c>
      <c r="I16" s="1966"/>
      <c r="J16" s="1966"/>
      <c r="K16" s="1967"/>
      <c r="L16" s="1341"/>
    </row>
    <row r="17" spans="1:13" ht="20.55" customHeight="1">
      <c r="A17" s="1935"/>
      <c r="B17" s="1938"/>
      <c r="C17" s="1947"/>
      <c r="D17" s="1948"/>
      <c r="E17" s="1949"/>
      <c r="F17" s="1935"/>
      <c r="G17" s="1943"/>
      <c r="H17" s="1947"/>
      <c r="I17" s="1948"/>
      <c r="J17" s="1948"/>
      <c r="K17" s="1949"/>
      <c r="L17" s="1340"/>
    </row>
    <row r="18" spans="1:13" ht="20.55" customHeight="1">
      <c r="A18" s="1935"/>
      <c r="B18" s="1334" t="s">
        <v>160</v>
      </c>
      <c r="C18" s="1969"/>
      <c r="D18" s="1970"/>
      <c r="E18" s="1971"/>
      <c r="F18" s="1935"/>
      <c r="G18" s="1338" t="s">
        <v>160</v>
      </c>
      <c r="H18" s="1969"/>
      <c r="I18" s="1970"/>
      <c r="J18" s="1970"/>
      <c r="K18" s="1971"/>
      <c r="L18" s="1342"/>
    </row>
    <row r="19" spans="1:13" ht="20.25" customHeight="1">
      <c r="A19" s="1936"/>
      <c r="B19" s="148" t="s">
        <v>302</v>
      </c>
      <c r="C19" s="1962"/>
      <c r="D19" s="1963"/>
      <c r="E19" s="1964"/>
      <c r="F19" s="1936"/>
      <c r="G19" s="1335" t="s">
        <v>302</v>
      </c>
      <c r="H19" s="1962"/>
      <c r="I19" s="1963"/>
      <c r="J19" s="1963"/>
      <c r="K19" s="1964"/>
      <c r="L19" s="1342"/>
    </row>
    <row r="20" spans="1:13" ht="10.050000000000001" customHeight="1">
      <c r="A20" s="935"/>
      <c r="B20" s="935"/>
      <c r="C20" s="1343"/>
      <c r="D20" s="1343"/>
      <c r="E20" s="1343"/>
      <c r="F20" s="935"/>
      <c r="G20" s="935"/>
      <c r="H20" s="1343"/>
      <c r="I20" s="1343"/>
      <c r="J20" s="1343"/>
      <c r="K20" s="1343"/>
      <c r="L20" s="1342"/>
    </row>
    <row r="21" spans="1:13" ht="20.100000000000001" customHeight="1">
      <c r="A21" s="700" t="s">
        <v>303</v>
      </c>
    </row>
    <row r="22" spans="1:13" ht="21" customHeight="1">
      <c r="A22" s="148" t="s">
        <v>304</v>
      </c>
      <c r="B22" s="1968" t="s">
        <v>305</v>
      </c>
      <c r="C22" s="1968"/>
      <c r="D22" s="1968"/>
      <c r="E22" s="1968"/>
      <c r="F22" s="1968" t="s">
        <v>306</v>
      </c>
      <c r="G22" s="1968"/>
      <c r="H22" s="1968"/>
      <c r="I22" s="1968"/>
      <c r="J22" s="1968"/>
      <c r="K22" s="1165" t="s">
        <v>307</v>
      </c>
    </row>
    <row r="23" spans="1:13" ht="21" customHeight="1">
      <c r="A23" s="1374" t="s">
        <v>308</v>
      </c>
      <c r="B23" s="1982" t="s">
        <v>1785</v>
      </c>
      <c r="C23" s="1982"/>
      <c r="D23" s="1982"/>
      <c r="E23" s="1982"/>
      <c r="F23" s="1981" t="s">
        <v>1139</v>
      </c>
      <c r="G23" s="1981"/>
      <c r="H23" s="1981"/>
      <c r="I23" s="1981"/>
      <c r="J23" s="1981"/>
      <c r="K23" s="1344" t="s">
        <v>117</v>
      </c>
      <c r="L23" s="698" t="s">
        <v>995</v>
      </c>
    </row>
    <row r="24" spans="1:13" ht="21" customHeight="1">
      <c r="A24" s="1375" t="s">
        <v>309</v>
      </c>
      <c r="B24" s="1983" t="s">
        <v>108</v>
      </c>
      <c r="C24" s="1983"/>
      <c r="D24" s="1983"/>
      <c r="E24" s="1983"/>
      <c r="F24" s="1920" t="s">
        <v>1699</v>
      </c>
      <c r="G24" s="1921"/>
      <c r="H24" s="1921"/>
      <c r="I24" s="1921"/>
      <c r="J24" s="1922"/>
      <c r="K24" s="1344" t="s">
        <v>117</v>
      </c>
      <c r="L24" s="701"/>
      <c r="M24" s="701"/>
    </row>
    <row r="25" spans="1:13" ht="21" customHeight="1">
      <c r="A25" s="1375" t="s">
        <v>126</v>
      </c>
      <c r="B25" s="1983" t="s">
        <v>127</v>
      </c>
      <c r="C25" s="1983"/>
      <c r="D25" s="1983"/>
      <c r="E25" s="1983"/>
      <c r="F25" s="1926"/>
      <c r="G25" s="1927"/>
      <c r="H25" s="1927"/>
      <c r="I25" s="1927"/>
      <c r="J25" s="1928"/>
      <c r="K25" s="1344" t="s">
        <v>117</v>
      </c>
      <c r="L25" s="701"/>
      <c r="M25" s="701"/>
    </row>
    <row r="26" spans="1:13" ht="21" customHeight="1">
      <c r="A26" s="1375" t="s">
        <v>137</v>
      </c>
      <c r="B26" s="1940" t="s">
        <v>138</v>
      </c>
      <c r="C26" s="1940"/>
      <c r="D26" s="1940"/>
      <c r="E26" s="1940"/>
      <c r="F26" s="1919"/>
      <c r="G26" s="1919"/>
      <c r="H26" s="1919"/>
      <c r="I26" s="1919"/>
      <c r="J26" s="1919"/>
      <c r="K26" s="1344" t="s">
        <v>117</v>
      </c>
      <c r="L26" s="701"/>
      <c r="M26" s="701"/>
    </row>
    <row r="27" spans="1:13" ht="21" customHeight="1">
      <c r="A27" s="1375" t="s">
        <v>924</v>
      </c>
      <c r="B27" s="1940" t="s">
        <v>1682</v>
      </c>
      <c r="C27" s="1940"/>
      <c r="D27" s="1940"/>
      <c r="E27" s="1940"/>
      <c r="F27" s="1919" t="s">
        <v>1795</v>
      </c>
      <c r="G27" s="1919"/>
      <c r="H27" s="1919"/>
      <c r="I27" s="1919"/>
      <c r="J27" s="1919"/>
      <c r="K27" s="1344" t="s">
        <v>117</v>
      </c>
      <c r="L27" s="701"/>
      <c r="M27" s="701"/>
    </row>
    <row r="28" spans="1:13" ht="21" customHeight="1">
      <c r="A28" s="1375" t="s">
        <v>1504</v>
      </c>
      <c r="B28" s="1983" t="s">
        <v>1505</v>
      </c>
      <c r="C28" s="1983"/>
      <c r="D28" s="1983"/>
      <c r="E28" s="1983"/>
      <c r="F28" s="1919"/>
      <c r="G28" s="1919"/>
      <c r="H28" s="1919"/>
      <c r="I28" s="1919"/>
      <c r="J28" s="1919"/>
      <c r="K28" s="1344" t="s">
        <v>117</v>
      </c>
      <c r="L28" s="701"/>
      <c r="M28" s="701"/>
    </row>
    <row r="29" spans="1:13" ht="21" customHeight="1">
      <c r="A29" s="1375" t="s">
        <v>1237</v>
      </c>
      <c r="B29" s="1919" t="s">
        <v>1245</v>
      </c>
      <c r="C29" s="1919"/>
      <c r="D29" s="1919"/>
      <c r="E29" s="1919"/>
      <c r="F29" s="1919" t="s">
        <v>1153</v>
      </c>
      <c r="G29" s="1919"/>
      <c r="H29" s="1919"/>
      <c r="I29" s="1919"/>
      <c r="J29" s="1919"/>
      <c r="K29" s="1344" t="s">
        <v>117</v>
      </c>
      <c r="L29" s="701"/>
      <c r="M29" s="701"/>
    </row>
    <row r="30" spans="1:13" ht="21" customHeight="1">
      <c r="A30" s="1375" t="s">
        <v>1683</v>
      </c>
      <c r="B30" s="1919" t="s">
        <v>1684</v>
      </c>
      <c r="C30" s="1919"/>
      <c r="D30" s="1919"/>
      <c r="E30" s="1919"/>
      <c r="F30" s="1919" t="s">
        <v>1795</v>
      </c>
      <c r="G30" s="1919"/>
      <c r="H30" s="1919"/>
      <c r="I30" s="1919"/>
      <c r="J30" s="1919"/>
      <c r="K30" s="1344" t="s">
        <v>117</v>
      </c>
      <c r="L30" s="701"/>
      <c r="M30" s="701"/>
    </row>
    <row r="31" spans="1:13" ht="21" customHeight="1">
      <c r="A31" s="1375" t="s">
        <v>1694</v>
      </c>
      <c r="B31" s="1919" t="s">
        <v>1073</v>
      </c>
      <c r="C31" s="1919"/>
      <c r="D31" s="1919"/>
      <c r="E31" s="1919"/>
      <c r="F31" s="1929" t="s">
        <v>1509</v>
      </c>
      <c r="G31" s="1929"/>
      <c r="H31" s="1929"/>
      <c r="I31" s="1929"/>
      <c r="J31" s="1929"/>
      <c r="K31" s="1344" t="s">
        <v>117</v>
      </c>
      <c r="L31" s="701"/>
      <c r="M31" s="701"/>
    </row>
    <row r="32" spans="1:13" ht="21" customHeight="1">
      <c r="A32" s="1375" t="s">
        <v>1685</v>
      </c>
      <c r="B32" s="1919" t="s">
        <v>1289</v>
      </c>
      <c r="C32" s="1919"/>
      <c r="D32" s="1919"/>
      <c r="E32" s="1919"/>
      <c r="F32" s="1919" t="s">
        <v>1700</v>
      </c>
      <c r="G32" s="1919"/>
      <c r="H32" s="1919"/>
      <c r="I32" s="1919"/>
      <c r="J32" s="1919"/>
      <c r="K32" s="1344" t="s">
        <v>117</v>
      </c>
      <c r="L32" s="701"/>
      <c r="M32" s="701"/>
    </row>
    <row r="33" spans="1:13" ht="21" customHeight="1">
      <c r="A33" s="1375" t="s">
        <v>1687</v>
      </c>
      <c r="B33" s="1919" t="s">
        <v>38</v>
      </c>
      <c r="C33" s="1919"/>
      <c r="D33" s="1919"/>
      <c r="E33" s="1919"/>
      <c r="F33" s="1929" t="s">
        <v>1510</v>
      </c>
      <c r="G33" s="1929"/>
      <c r="H33" s="1929"/>
      <c r="I33" s="1929"/>
      <c r="J33" s="1929"/>
      <c r="K33" s="1344" t="s">
        <v>117</v>
      </c>
      <c r="L33" s="701"/>
      <c r="M33" s="701"/>
    </row>
    <row r="34" spans="1:13" ht="21" customHeight="1">
      <c r="A34" s="1375" t="s">
        <v>1688</v>
      </c>
      <c r="B34" s="1919" t="s">
        <v>1170</v>
      </c>
      <c r="C34" s="1919"/>
      <c r="D34" s="1919"/>
      <c r="E34" s="1919"/>
      <c r="F34" s="1919" t="s">
        <v>1140</v>
      </c>
      <c r="G34" s="1919"/>
      <c r="H34" s="1919"/>
      <c r="I34" s="1919"/>
      <c r="J34" s="1919"/>
      <c r="K34" s="1344" t="s">
        <v>117</v>
      </c>
      <c r="L34" s="701"/>
      <c r="M34" s="701"/>
    </row>
    <row r="35" spans="1:13" ht="21" customHeight="1">
      <c r="A35" s="1375" t="s">
        <v>1688</v>
      </c>
      <c r="B35" s="1919" t="s">
        <v>1106</v>
      </c>
      <c r="C35" s="1919"/>
      <c r="D35" s="1919"/>
      <c r="E35" s="1919"/>
      <c r="F35" s="1919" t="s">
        <v>1141</v>
      </c>
      <c r="G35" s="1919"/>
      <c r="H35" s="1919"/>
      <c r="I35" s="1919"/>
      <c r="J35" s="1919"/>
      <c r="K35" s="1344" t="s">
        <v>117</v>
      </c>
      <c r="L35" s="701"/>
      <c r="M35" s="701"/>
    </row>
    <row r="36" spans="1:13" ht="21" customHeight="1">
      <c r="A36" s="1375" t="s">
        <v>220</v>
      </c>
      <c r="B36" s="1919" t="s">
        <v>311</v>
      </c>
      <c r="C36" s="1919"/>
      <c r="D36" s="1919"/>
      <c r="E36" s="1919"/>
      <c r="F36" s="1920" t="s">
        <v>1266</v>
      </c>
      <c r="G36" s="1921"/>
      <c r="H36" s="1921"/>
      <c r="I36" s="1921"/>
      <c r="J36" s="1922"/>
      <c r="K36" s="1344" t="s">
        <v>117</v>
      </c>
      <c r="L36" s="701"/>
      <c r="M36" s="701"/>
    </row>
    <row r="37" spans="1:13" ht="21" customHeight="1">
      <c r="A37" s="1375" t="s">
        <v>246</v>
      </c>
      <c r="B37" s="1919" t="s">
        <v>312</v>
      </c>
      <c r="C37" s="1919"/>
      <c r="D37" s="1919"/>
      <c r="E37" s="1919"/>
      <c r="F37" s="1923"/>
      <c r="G37" s="1924"/>
      <c r="H37" s="1924"/>
      <c r="I37" s="1924"/>
      <c r="J37" s="1925"/>
      <c r="K37" s="1344" t="s">
        <v>117</v>
      </c>
      <c r="L37" s="701"/>
      <c r="M37" s="701"/>
    </row>
    <row r="38" spans="1:13" ht="21" customHeight="1">
      <c r="A38" s="1375" t="s">
        <v>1190</v>
      </c>
      <c r="B38" s="1919" t="s">
        <v>313</v>
      </c>
      <c r="C38" s="1919"/>
      <c r="D38" s="1919"/>
      <c r="E38" s="1919"/>
      <c r="F38" s="1926"/>
      <c r="G38" s="1927"/>
      <c r="H38" s="1927"/>
      <c r="I38" s="1927"/>
      <c r="J38" s="1928"/>
      <c r="K38" s="1344" t="s">
        <v>117</v>
      </c>
      <c r="L38" s="701"/>
      <c r="M38" s="701"/>
    </row>
    <row r="39" spans="1:13" ht="21" customHeight="1">
      <c r="A39" s="1375" t="s">
        <v>268</v>
      </c>
      <c r="B39" s="1919" t="s">
        <v>1220</v>
      </c>
      <c r="C39" s="1919"/>
      <c r="D39" s="1919"/>
      <c r="E39" s="1919"/>
      <c r="F39" s="1919" t="s">
        <v>1152</v>
      </c>
      <c r="G39" s="1919"/>
      <c r="H39" s="1919"/>
      <c r="I39" s="1919"/>
      <c r="J39" s="1919"/>
      <c r="K39" s="1344" t="s">
        <v>117</v>
      </c>
      <c r="L39" s="701"/>
      <c r="M39" s="701"/>
    </row>
    <row r="40" spans="1:13" ht="21" customHeight="1">
      <c r="A40" s="1375" t="s">
        <v>1534</v>
      </c>
      <c r="B40" s="1919" t="s">
        <v>315</v>
      </c>
      <c r="C40" s="1919"/>
      <c r="D40" s="1919"/>
      <c r="E40" s="1919"/>
      <c r="F40" s="1919" t="s">
        <v>1135</v>
      </c>
      <c r="G40" s="1919"/>
      <c r="H40" s="1919"/>
      <c r="I40" s="1919"/>
      <c r="J40" s="1919"/>
      <c r="K40" s="1344" t="s">
        <v>117</v>
      </c>
      <c r="L40" s="701"/>
      <c r="M40" s="701"/>
    </row>
    <row r="41" spans="1:13" ht="21" customHeight="1">
      <c r="A41" s="1375" t="s">
        <v>1691</v>
      </c>
      <c r="B41" s="1919" t="s">
        <v>1119</v>
      </c>
      <c r="C41" s="1919"/>
      <c r="D41" s="1919"/>
      <c r="E41" s="1919"/>
      <c r="F41" s="1929" t="s">
        <v>1508</v>
      </c>
      <c r="G41" s="1919"/>
      <c r="H41" s="1919"/>
      <c r="I41" s="1919"/>
      <c r="J41" s="1919"/>
      <c r="K41" s="1344" t="s">
        <v>117</v>
      </c>
      <c r="L41" s="701"/>
      <c r="M41" s="701"/>
    </row>
    <row r="42" spans="1:13" ht="21" customHeight="1">
      <c r="A42" s="1375" t="s">
        <v>919</v>
      </c>
      <c r="B42" s="1919" t="s">
        <v>1290</v>
      </c>
      <c r="C42" s="1919"/>
      <c r="D42" s="1919"/>
      <c r="E42" s="1919"/>
      <c r="F42" s="1919" t="s">
        <v>1365</v>
      </c>
      <c r="G42" s="1919"/>
      <c r="H42" s="1919"/>
      <c r="I42" s="1919"/>
      <c r="J42" s="1919"/>
      <c r="K42" s="1344" t="s">
        <v>117</v>
      </c>
      <c r="L42" s="701"/>
      <c r="M42" s="701"/>
    </row>
    <row r="43" spans="1:13" ht="21" customHeight="1">
      <c r="A43" s="1375" t="s">
        <v>1692</v>
      </c>
      <c r="B43" s="1919" t="s">
        <v>43</v>
      </c>
      <c r="C43" s="1919"/>
      <c r="D43" s="1919"/>
      <c r="E43" s="1919"/>
      <c r="F43" s="1929" t="s">
        <v>1507</v>
      </c>
      <c r="G43" s="1919"/>
      <c r="H43" s="1919"/>
      <c r="I43" s="1919"/>
      <c r="J43" s="1919"/>
      <c r="K43" s="1344" t="s">
        <v>117</v>
      </c>
      <c r="L43" s="701"/>
      <c r="M43" s="701"/>
    </row>
    <row r="44" spans="1:13" ht="21" customHeight="1">
      <c r="A44" s="1375" t="s">
        <v>1693</v>
      </c>
      <c r="B44" s="1919" t="s">
        <v>1169</v>
      </c>
      <c r="C44" s="1919"/>
      <c r="D44" s="1919"/>
      <c r="E44" s="1919"/>
      <c r="F44" s="1919" t="s">
        <v>1140</v>
      </c>
      <c r="G44" s="1919"/>
      <c r="H44" s="1919"/>
      <c r="I44" s="1919"/>
      <c r="J44" s="1919"/>
      <c r="K44" s="1344" t="s">
        <v>117</v>
      </c>
      <c r="L44" s="701"/>
      <c r="M44" s="701"/>
    </row>
    <row r="45" spans="1:13" s="653" customFormat="1" ht="21" customHeight="1">
      <c r="A45" s="3917" t="s">
        <v>1765</v>
      </c>
      <c r="B45" s="3918" t="s">
        <v>1766</v>
      </c>
      <c r="C45" s="3918"/>
      <c r="D45" s="3918"/>
      <c r="E45" s="3918"/>
      <c r="F45" s="3919" t="s">
        <v>1806</v>
      </c>
      <c r="G45" s="3918"/>
      <c r="H45" s="3918"/>
      <c r="I45" s="3918"/>
      <c r="J45" s="3918"/>
      <c r="K45" s="3916" t="s">
        <v>117</v>
      </c>
      <c r="L45" s="3885"/>
      <c r="M45" s="3885"/>
    </row>
    <row r="46" spans="1:13" ht="21" customHeight="1">
      <c r="A46" s="1375" t="s">
        <v>1238</v>
      </c>
      <c r="B46" s="1919" t="s">
        <v>318</v>
      </c>
      <c r="C46" s="1919"/>
      <c r="D46" s="1919"/>
      <c r="E46" s="1919"/>
      <c r="F46" s="1919" t="s">
        <v>1151</v>
      </c>
      <c r="G46" s="1919"/>
      <c r="H46" s="1919"/>
      <c r="I46" s="1919"/>
      <c r="J46" s="1919"/>
      <c r="K46" s="1344" t="s">
        <v>117</v>
      </c>
      <c r="L46" s="701"/>
      <c r="M46" s="701"/>
    </row>
    <row r="47" spans="1:13" ht="21" customHeight="1">
      <c r="A47" s="1375" t="s">
        <v>1239</v>
      </c>
      <c r="B47" s="1919" t="s">
        <v>320</v>
      </c>
      <c r="C47" s="1919"/>
      <c r="D47" s="1919"/>
      <c r="E47" s="1919"/>
      <c r="F47" s="1919" t="s">
        <v>1511</v>
      </c>
      <c r="G47" s="1919"/>
      <c r="H47" s="1919"/>
      <c r="I47" s="1919"/>
      <c r="J47" s="1919"/>
      <c r="K47" s="1344" t="s">
        <v>117</v>
      </c>
      <c r="L47" s="701"/>
      <c r="M47" s="701"/>
    </row>
    <row r="48" spans="1:13" ht="21" customHeight="1">
      <c r="A48" s="1375" t="s">
        <v>1240</v>
      </c>
      <c r="B48" s="1919" t="s">
        <v>321</v>
      </c>
      <c r="C48" s="1919"/>
      <c r="D48" s="1919"/>
      <c r="E48" s="1919"/>
      <c r="F48" s="1919"/>
      <c r="G48" s="1919"/>
      <c r="H48" s="1919"/>
      <c r="I48" s="1919"/>
      <c r="J48" s="1919"/>
      <c r="K48" s="1344" t="s">
        <v>117</v>
      </c>
      <c r="L48" s="701"/>
      <c r="M48" s="701"/>
    </row>
    <row r="49" spans="1:13" ht="21" customHeight="1">
      <c r="A49" s="1375" t="s">
        <v>1368</v>
      </c>
      <c r="B49" s="1919" t="s">
        <v>1696</v>
      </c>
      <c r="C49" s="1919"/>
      <c r="D49" s="1919"/>
      <c r="E49" s="1919"/>
      <c r="F49" s="1919" t="s">
        <v>1697</v>
      </c>
      <c r="G49" s="1919"/>
      <c r="H49" s="1919"/>
      <c r="I49" s="1919"/>
      <c r="J49" s="1919"/>
      <c r="K49" s="1344" t="s">
        <v>117</v>
      </c>
      <c r="L49" s="701"/>
      <c r="M49" s="701"/>
    </row>
    <row r="50" spans="1:13" ht="21" customHeight="1">
      <c r="A50" s="1375" t="s">
        <v>322</v>
      </c>
      <c r="B50" s="1919" t="s">
        <v>1796</v>
      </c>
      <c r="C50" s="1919"/>
      <c r="D50" s="1919"/>
      <c r="E50" s="1919"/>
      <c r="F50" s="1919" t="s">
        <v>1433</v>
      </c>
      <c r="G50" s="1919"/>
      <c r="H50" s="1919"/>
      <c r="I50" s="1919"/>
      <c r="J50" s="1919"/>
      <c r="K50" s="1344" t="s">
        <v>117</v>
      </c>
      <c r="L50" s="701"/>
      <c r="M50" s="701"/>
    </row>
    <row r="51" spans="1:13" ht="21" customHeight="1">
      <c r="A51" s="1375" t="s">
        <v>919</v>
      </c>
      <c r="B51" s="1919" t="s">
        <v>1371</v>
      </c>
      <c r="C51" s="1919"/>
      <c r="D51" s="1919"/>
      <c r="E51" s="1919"/>
      <c r="F51" s="1919" t="s">
        <v>1427</v>
      </c>
      <c r="G51" s="1919"/>
      <c r="H51" s="1919"/>
      <c r="I51" s="1919"/>
      <c r="J51" s="1919"/>
      <c r="K51" s="1344" t="s">
        <v>117</v>
      </c>
      <c r="L51" s="701"/>
      <c r="M51" s="701"/>
    </row>
    <row r="52" spans="1:13" ht="21" customHeight="1">
      <c r="A52" s="1375" t="s">
        <v>1647</v>
      </c>
      <c r="B52" s="1919" t="s">
        <v>766</v>
      </c>
      <c r="C52" s="1919"/>
      <c r="D52" s="1919"/>
      <c r="E52" s="1919"/>
      <c r="F52" s="1919" t="s">
        <v>1374</v>
      </c>
      <c r="G52" s="1919"/>
      <c r="H52" s="1919"/>
      <c r="I52" s="1919"/>
      <c r="J52" s="1919"/>
      <c r="K52" s="1344" t="s">
        <v>117</v>
      </c>
      <c r="L52" s="701"/>
      <c r="M52" s="701"/>
    </row>
    <row r="53" spans="1:13" ht="21" customHeight="1">
      <c r="A53" s="1375" t="s">
        <v>324</v>
      </c>
      <c r="B53" s="1919" t="s">
        <v>1222</v>
      </c>
      <c r="C53" s="1919"/>
      <c r="D53" s="1919"/>
      <c r="E53" s="1919"/>
      <c r="F53" s="1919" t="s">
        <v>1428</v>
      </c>
      <c r="G53" s="1919"/>
      <c r="H53" s="1919"/>
      <c r="I53" s="1919"/>
      <c r="J53" s="1919"/>
      <c r="K53" s="1344" t="s">
        <v>117</v>
      </c>
      <c r="L53" s="701"/>
      <c r="M53" s="701"/>
    </row>
    <row r="54" spans="1:13" ht="21" customHeight="1">
      <c r="A54" s="1375" t="s">
        <v>1695</v>
      </c>
      <c r="B54" s="1919" t="s">
        <v>1221</v>
      </c>
      <c r="C54" s="1919"/>
      <c r="D54" s="1919"/>
      <c r="E54" s="1919"/>
      <c r="F54" s="1919" t="s">
        <v>1429</v>
      </c>
      <c r="G54" s="1919"/>
      <c r="H54" s="1919"/>
      <c r="I54" s="1919"/>
      <c r="J54" s="1919"/>
      <c r="K54" s="1344" t="s">
        <v>117</v>
      </c>
      <c r="L54" s="701"/>
      <c r="M54" s="701"/>
    </row>
    <row r="55" spans="1:13" ht="21" customHeight="1">
      <c r="A55" s="1375" t="s">
        <v>1223</v>
      </c>
      <c r="B55" s="1919" t="s">
        <v>1224</v>
      </c>
      <c r="C55" s="1919"/>
      <c r="D55" s="1919"/>
      <c r="E55" s="1919"/>
      <c r="F55" s="1920" t="s">
        <v>1288</v>
      </c>
      <c r="G55" s="1921"/>
      <c r="H55" s="1921"/>
      <c r="I55" s="1921"/>
      <c r="J55" s="1922"/>
      <c r="K55" s="1344" t="s">
        <v>117</v>
      </c>
      <c r="L55" s="701"/>
      <c r="M55" s="701"/>
    </row>
    <row r="56" spans="1:13" ht="21" customHeight="1">
      <c r="A56" s="1375" t="s">
        <v>1698</v>
      </c>
      <c r="B56" s="1919" t="s">
        <v>1248</v>
      </c>
      <c r="C56" s="1919"/>
      <c r="D56" s="1919"/>
      <c r="E56" s="1919"/>
      <c r="F56" s="1926"/>
      <c r="G56" s="1927"/>
      <c r="H56" s="1927"/>
      <c r="I56" s="1927"/>
      <c r="J56" s="1928"/>
      <c r="K56" s="1344" t="s">
        <v>117</v>
      </c>
      <c r="L56" s="701"/>
      <c r="M56" s="701"/>
    </row>
    <row r="57" spans="1:13" ht="21" customHeight="1">
      <c r="A57" s="1376" t="s">
        <v>329</v>
      </c>
      <c r="B57" s="1939" t="s">
        <v>330</v>
      </c>
      <c r="C57" s="1939"/>
      <c r="D57" s="1939"/>
      <c r="E57" s="1939"/>
      <c r="F57" s="1930" t="s">
        <v>1432</v>
      </c>
      <c r="G57" s="1930"/>
      <c r="H57" s="1930"/>
      <c r="I57" s="1930"/>
      <c r="J57" s="1930"/>
      <c r="K57" s="1377" t="s">
        <v>117</v>
      </c>
      <c r="L57" s="701"/>
      <c r="M57" s="701"/>
    </row>
    <row r="58" spans="1:13" ht="15" customHeight="1">
      <c r="A58" s="653"/>
      <c r="B58" s="1345"/>
      <c r="C58" s="1345"/>
      <c r="D58" s="1345"/>
      <c r="E58" s="1345"/>
      <c r="F58" s="1345"/>
      <c r="G58" s="1345"/>
      <c r="H58" s="1345"/>
      <c r="I58" s="1345"/>
      <c r="J58" s="1345"/>
      <c r="K58" s="1346"/>
      <c r="L58" s="701"/>
    </row>
    <row r="59" spans="1:13" ht="15" customHeight="1">
      <c r="A59" s="3879" t="s">
        <v>1797</v>
      </c>
      <c r="B59" s="653"/>
      <c r="C59" s="653"/>
      <c r="D59" s="653"/>
      <c r="E59" s="653"/>
      <c r="F59" s="653"/>
      <c r="G59" s="653"/>
      <c r="H59" s="653"/>
      <c r="I59" s="653"/>
      <c r="J59" s="653"/>
    </row>
    <row r="60" spans="1:13" ht="15" customHeight="1">
      <c r="A60" s="701"/>
    </row>
  </sheetData>
  <mergeCells count="105">
    <mergeCell ref="F11:F19"/>
    <mergeCell ref="G11:G12"/>
    <mergeCell ref="H18:K18"/>
    <mergeCell ref="H12:K12"/>
    <mergeCell ref="I13:K13"/>
    <mergeCell ref="H14:K14"/>
    <mergeCell ref="H15:K15"/>
    <mergeCell ref="G13:G15"/>
    <mergeCell ref="G16:G17"/>
    <mergeCell ref="H17:K17"/>
    <mergeCell ref="H11:K11"/>
    <mergeCell ref="H19:K19"/>
    <mergeCell ref="H16:K16"/>
    <mergeCell ref="F22:J22"/>
    <mergeCell ref="F23:J23"/>
    <mergeCell ref="B32:E32"/>
    <mergeCell ref="F31:J31"/>
    <mergeCell ref="F34:J34"/>
    <mergeCell ref="F33:J33"/>
    <mergeCell ref="F32:J32"/>
    <mergeCell ref="B31:E31"/>
    <mergeCell ref="B23:E23"/>
    <mergeCell ref="F24:J25"/>
    <mergeCell ref="F29:J29"/>
    <mergeCell ref="F28:J28"/>
    <mergeCell ref="F26:J26"/>
    <mergeCell ref="B24:E24"/>
    <mergeCell ref="B28:E28"/>
    <mergeCell ref="B25:E25"/>
    <mergeCell ref="F27:J27"/>
    <mergeCell ref="B30:E30"/>
    <mergeCell ref="F30:J30"/>
    <mergeCell ref="C12:E12"/>
    <mergeCell ref="C19:E19"/>
    <mergeCell ref="C17:E17"/>
    <mergeCell ref="C16:E16"/>
    <mergeCell ref="B22:E22"/>
    <mergeCell ref="C18:E18"/>
    <mergeCell ref="B13:B15"/>
    <mergeCell ref="D13:E13"/>
    <mergeCell ref="C14:E14"/>
    <mergeCell ref="C15:E15"/>
    <mergeCell ref="A4:B5"/>
    <mergeCell ref="A6:B7"/>
    <mergeCell ref="A8:B8"/>
    <mergeCell ref="C4:K4"/>
    <mergeCell ref="C5:K5"/>
    <mergeCell ref="C6:E7"/>
    <mergeCell ref="C8:E8"/>
    <mergeCell ref="G8:K8"/>
    <mergeCell ref="G7:K7"/>
    <mergeCell ref="G6:K6"/>
    <mergeCell ref="F6:F7"/>
    <mergeCell ref="F57:J57"/>
    <mergeCell ref="B56:E56"/>
    <mergeCell ref="B55:E55"/>
    <mergeCell ref="B54:E54"/>
    <mergeCell ref="B53:E53"/>
    <mergeCell ref="F54:J54"/>
    <mergeCell ref="F53:J53"/>
    <mergeCell ref="C11:E11"/>
    <mergeCell ref="A11:A19"/>
    <mergeCell ref="B11:B12"/>
    <mergeCell ref="B16:B17"/>
    <mergeCell ref="B57:E57"/>
    <mergeCell ref="B52:E52"/>
    <mergeCell ref="B51:E51"/>
    <mergeCell ref="B47:E47"/>
    <mergeCell ref="B46:E46"/>
    <mergeCell ref="B44:E44"/>
    <mergeCell ref="B48:E48"/>
    <mergeCell ref="B33:E33"/>
    <mergeCell ref="B39:E39"/>
    <mergeCell ref="B38:E38"/>
    <mergeCell ref="B37:E37"/>
    <mergeCell ref="B36:E36"/>
    <mergeCell ref="B26:E26"/>
    <mergeCell ref="B50:E50"/>
    <mergeCell ref="F41:J41"/>
    <mergeCell ref="F40:J40"/>
    <mergeCell ref="F55:J56"/>
    <mergeCell ref="F52:J52"/>
    <mergeCell ref="F51:J51"/>
    <mergeCell ref="B43:E43"/>
    <mergeCell ref="B42:E42"/>
    <mergeCell ref="B41:E41"/>
    <mergeCell ref="F46:J46"/>
    <mergeCell ref="F44:J44"/>
    <mergeCell ref="F43:J43"/>
    <mergeCell ref="F50:J50"/>
    <mergeCell ref="F48:J48"/>
    <mergeCell ref="F47:J47"/>
    <mergeCell ref="B49:E49"/>
    <mergeCell ref="F49:J49"/>
    <mergeCell ref="B45:E45"/>
    <mergeCell ref="F45:J45"/>
    <mergeCell ref="F39:J39"/>
    <mergeCell ref="F42:J42"/>
    <mergeCell ref="B35:E35"/>
    <mergeCell ref="B40:E40"/>
    <mergeCell ref="B34:E34"/>
    <mergeCell ref="F36:J38"/>
    <mergeCell ref="F35:J35"/>
    <mergeCell ref="B29:E29"/>
    <mergeCell ref="B27:E27"/>
  </mergeCells>
  <phoneticPr fontId="2"/>
  <conditionalFormatting sqref="C11:E15 C18:E19">
    <cfRule type="expression" dxfId="23" priority="3">
      <formula>$M$15</formula>
    </cfRule>
  </conditionalFormatting>
  <conditionalFormatting sqref="C11:E19">
    <cfRule type="expression" dxfId="22" priority="2">
      <formula>$M$15=TRUE</formula>
    </cfRule>
  </conditionalFormatting>
  <conditionalFormatting sqref="H11:K19">
    <cfRule type="expression" dxfId="21" priority="1">
      <formula>$N$15=TRUE</formula>
    </cfRule>
  </conditionalFormatting>
  <dataValidations count="4">
    <dataValidation type="list" allowBlank="1" showInputMessage="1" showErrorMessage="1" sqref="K58" xr:uid="{00000000-0002-0000-0100-000000000000}">
      <formula1>"□,■"</formula1>
    </dataValidation>
    <dataValidation imeMode="fullKatakana" allowBlank="1" showInputMessage="1" showErrorMessage="1" sqref="C11:E11 C14:E14 H11:K11 H14:K14 C4:K4 G6:K6" xr:uid="{19F30AF3-BE6B-4811-8BB7-A74692BFF696}"/>
    <dataValidation imeMode="halfAlpha" allowBlank="1" showInputMessage="1" showErrorMessage="1" sqref="H19:K19 C19:E19 G8:K8" xr:uid="{8C72E254-1A80-45A7-8C17-6A7DC4730F9A}"/>
    <dataValidation type="list" allowBlank="1" showInputMessage="1" showErrorMessage="1" sqref="K23:K57" xr:uid="{3857064D-4B6B-4E19-821E-1755357EC153}">
      <formula1>"□,■,―"</formula1>
    </dataValidation>
  </dataValidations>
  <printOptions horizontalCentered="1"/>
  <pageMargins left="0.31496062992125984" right="0.31496062992125984" top="0.55118110236220474" bottom="0.55118110236220474" header="0.31496062992125984" footer="0.31496062992125984"/>
  <pageSetup paperSize="9" scale="7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83" r:id="rId4" name="Check Box 3">
              <controlPr defaultSize="0" autoFill="0" autoLine="0" autoPict="0">
                <anchor moveWithCells="1">
                  <from>
                    <xdr:col>5</xdr:col>
                    <xdr:colOff>15240</xdr:colOff>
                    <xdr:row>14</xdr:row>
                    <xdr:rowOff>53340</xdr:rowOff>
                  </from>
                  <to>
                    <xdr:col>5</xdr:col>
                    <xdr:colOff>320040</xdr:colOff>
                    <xdr:row>15</xdr:row>
                    <xdr:rowOff>53340</xdr:rowOff>
                  </to>
                </anchor>
              </controlPr>
            </control>
          </mc:Choice>
        </mc:AlternateContent>
        <mc:AlternateContent xmlns:mc="http://schemas.openxmlformats.org/markup-compatibility/2006">
          <mc:Choice Requires="x14">
            <control shapeId="71684" r:id="rId5" name="Check Box 4">
              <controlPr defaultSize="0" autoFill="0" autoLine="0" autoPict="0">
                <anchor moveWithCells="1">
                  <from>
                    <xdr:col>0</xdr:col>
                    <xdr:colOff>15240</xdr:colOff>
                    <xdr:row>14</xdr:row>
                    <xdr:rowOff>53340</xdr:rowOff>
                  </from>
                  <to>
                    <xdr:col>0</xdr:col>
                    <xdr:colOff>320040</xdr:colOff>
                    <xdr:row>15</xdr:row>
                    <xdr:rowOff>53340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A582E-BD3B-469D-B3AF-4F210CC6D34B}">
  <sheetPr>
    <tabColor rgb="FF99FF99"/>
    <pageSetUpPr fitToPage="1"/>
  </sheetPr>
  <dimension ref="A1:IV53"/>
  <sheetViews>
    <sheetView showGridLines="0" view="pageBreakPreview" zoomScaleNormal="100" zoomScaleSheetLayoutView="100" workbookViewId="0">
      <selection activeCell="F28" sqref="F28:G28"/>
    </sheetView>
  </sheetViews>
  <sheetFormatPr defaultRowHeight="15" customHeight="1"/>
  <cols>
    <col min="1" max="10" width="3" style="1318" customWidth="1"/>
    <col min="11" max="11" width="5.109375" style="1318" customWidth="1"/>
    <col min="12" max="18" width="3" style="1318" customWidth="1"/>
    <col min="19" max="19" width="9.44140625" style="1318" customWidth="1"/>
    <col min="20" max="24" width="3" style="1318" customWidth="1"/>
    <col min="25" max="25" width="11" style="1318" customWidth="1"/>
    <col min="26" max="27" width="3" style="1318" customWidth="1"/>
    <col min="28" max="28" width="4.44140625" style="1318" customWidth="1"/>
    <col min="29" max="32" width="3" style="1318" customWidth="1"/>
    <col min="33" max="33" width="25.5546875" style="1318" bestFit="1" customWidth="1"/>
    <col min="34" max="36" width="8.77734375" style="1318"/>
    <col min="37" max="37" width="10.44140625" style="1318" customWidth="1"/>
    <col min="38" max="256" width="8.77734375" style="1318"/>
    <col min="257" max="266" width="3" style="1318" customWidth="1"/>
    <col min="267" max="267" width="5.109375" style="1318" customWidth="1"/>
    <col min="268" max="274" width="3" style="1318" customWidth="1"/>
    <col min="275" max="275" width="9.44140625" style="1318" customWidth="1"/>
    <col min="276" max="280" width="3" style="1318" customWidth="1"/>
    <col min="281" max="281" width="11" style="1318" customWidth="1"/>
    <col min="282" max="288" width="3" style="1318" customWidth="1"/>
    <col min="289" max="289" width="6.5546875" style="1318" customWidth="1"/>
    <col min="290" max="512" width="8.77734375" style="1318"/>
    <col min="513" max="522" width="3" style="1318" customWidth="1"/>
    <col min="523" max="523" width="5.109375" style="1318" customWidth="1"/>
    <col min="524" max="530" width="3" style="1318" customWidth="1"/>
    <col min="531" max="531" width="9.44140625" style="1318" customWidth="1"/>
    <col min="532" max="536" width="3" style="1318" customWidth="1"/>
    <col min="537" max="537" width="11" style="1318" customWidth="1"/>
    <col min="538" max="544" width="3" style="1318" customWidth="1"/>
    <col min="545" max="545" width="6.5546875" style="1318" customWidth="1"/>
    <col min="546" max="768" width="8.77734375" style="1318"/>
    <col min="769" max="778" width="3" style="1318" customWidth="1"/>
    <col min="779" max="779" width="5.109375" style="1318" customWidth="1"/>
    <col min="780" max="786" width="3" style="1318" customWidth="1"/>
    <col min="787" max="787" width="9.44140625" style="1318" customWidth="1"/>
    <col min="788" max="792" width="3" style="1318" customWidth="1"/>
    <col min="793" max="793" width="11" style="1318" customWidth="1"/>
    <col min="794" max="800" width="3" style="1318" customWidth="1"/>
    <col min="801" max="801" width="6.5546875" style="1318" customWidth="1"/>
    <col min="802" max="1024" width="8.77734375" style="1318"/>
    <col min="1025" max="1034" width="3" style="1318" customWidth="1"/>
    <col min="1035" max="1035" width="5.109375" style="1318" customWidth="1"/>
    <col min="1036" max="1042" width="3" style="1318" customWidth="1"/>
    <col min="1043" max="1043" width="9.44140625" style="1318" customWidth="1"/>
    <col min="1044" max="1048" width="3" style="1318" customWidth="1"/>
    <col min="1049" max="1049" width="11" style="1318" customWidth="1"/>
    <col min="1050" max="1056" width="3" style="1318" customWidth="1"/>
    <col min="1057" max="1057" width="6.5546875" style="1318" customWidth="1"/>
    <col min="1058" max="1280" width="8.77734375" style="1318"/>
    <col min="1281" max="1290" width="3" style="1318" customWidth="1"/>
    <col min="1291" max="1291" width="5.109375" style="1318" customWidth="1"/>
    <col min="1292" max="1298" width="3" style="1318" customWidth="1"/>
    <col min="1299" max="1299" width="9.44140625" style="1318" customWidth="1"/>
    <col min="1300" max="1304" width="3" style="1318" customWidth="1"/>
    <col min="1305" max="1305" width="11" style="1318" customWidth="1"/>
    <col min="1306" max="1312" width="3" style="1318" customWidth="1"/>
    <col min="1313" max="1313" width="6.5546875" style="1318" customWidth="1"/>
    <col min="1314" max="1536" width="8.77734375" style="1318"/>
    <col min="1537" max="1546" width="3" style="1318" customWidth="1"/>
    <col min="1547" max="1547" width="5.109375" style="1318" customWidth="1"/>
    <col min="1548" max="1554" width="3" style="1318" customWidth="1"/>
    <col min="1555" max="1555" width="9.44140625" style="1318" customWidth="1"/>
    <col min="1556" max="1560" width="3" style="1318" customWidth="1"/>
    <col min="1561" max="1561" width="11" style="1318" customWidth="1"/>
    <col min="1562" max="1568" width="3" style="1318" customWidth="1"/>
    <col min="1569" max="1569" width="6.5546875" style="1318" customWidth="1"/>
    <col min="1570" max="1792" width="8.77734375" style="1318"/>
    <col min="1793" max="1802" width="3" style="1318" customWidth="1"/>
    <col min="1803" max="1803" width="5.109375" style="1318" customWidth="1"/>
    <col min="1804" max="1810" width="3" style="1318" customWidth="1"/>
    <col min="1811" max="1811" width="9.44140625" style="1318" customWidth="1"/>
    <col min="1812" max="1816" width="3" style="1318" customWidth="1"/>
    <col min="1817" max="1817" width="11" style="1318" customWidth="1"/>
    <col min="1818" max="1824" width="3" style="1318" customWidth="1"/>
    <col min="1825" max="1825" width="6.5546875" style="1318" customWidth="1"/>
    <col min="1826" max="2048" width="8.77734375" style="1318"/>
    <col min="2049" max="2058" width="3" style="1318" customWidth="1"/>
    <col min="2059" max="2059" width="5.109375" style="1318" customWidth="1"/>
    <col min="2060" max="2066" width="3" style="1318" customWidth="1"/>
    <col min="2067" max="2067" width="9.44140625" style="1318" customWidth="1"/>
    <col min="2068" max="2072" width="3" style="1318" customWidth="1"/>
    <col min="2073" max="2073" width="11" style="1318" customWidth="1"/>
    <col min="2074" max="2080" width="3" style="1318" customWidth="1"/>
    <col min="2081" max="2081" width="6.5546875" style="1318" customWidth="1"/>
    <col min="2082" max="2304" width="8.77734375" style="1318"/>
    <col min="2305" max="2314" width="3" style="1318" customWidth="1"/>
    <col min="2315" max="2315" width="5.109375" style="1318" customWidth="1"/>
    <col min="2316" max="2322" width="3" style="1318" customWidth="1"/>
    <col min="2323" max="2323" width="9.44140625" style="1318" customWidth="1"/>
    <col min="2324" max="2328" width="3" style="1318" customWidth="1"/>
    <col min="2329" max="2329" width="11" style="1318" customWidth="1"/>
    <col min="2330" max="2336" width="3" style="1318" customWidth="1"/>
    <col min="2337" max="2337" width="6.5546875" style="1318" customWidth="1"/>
    <col min="2338" max="2560" width="8.77734375" style="1318"/>
    <col min="2561" max="2570" width="3" style="1318" customWidth="1"/>
    <col min="2571" max="2571" width="5.109375" style="1318" customWidth="1"/>
    <col min="2572" max="2578" width="3" style="1318" customWidth="1"/>
    <col min="2579" max="2579" width="9.44140625" style="1318" customWidth="1"/>
    <col min="2580" max="2584" width="3" style="1318" customWidth="1"/>
    <col min="2585" max="2585" width="11" style="1318" customWidth="1"/>
    <col min="2586" max="2592" width="3" style="1318" customWidth="1"/>
    <col min="2593" max="2593" width="6.5546875" style="1318" customWidth="1"/>
    <col min="2594" max="2816" width="8.77734375" style="1318"/>
    <col min="2817" max="2826" width="3" style="1318" customWidth="1"/>
    <col min="2827" max="2827" width="5.109375" style="1318" customWidth="1"/>
    <col min="2828" max="2834" width="3" style="1318" customWidth="1"/>
    <col min="2835" max="2835" width="9.44140625" style="1318" customWidth="1"/>
    <col min="2836" max="2840" width="3" style="1318" customWidth="1"/>
    <col min="2841" max="2841" width="11" style="1318" customWidth="1"/>
    <col min="2842" max="2848" width="3" style="1318" customWidth="1"/>
    <col min="2849" max="2849" width="6.5546875" style="1318" customWidth="1"/>
    <col min="2850" max="3072" width="8.77734375" style="1318"/>
    <col min="3073" max="3082" width="3" style="1318" customWidth="1"/>
    <col min="3083" max="3083" width="5.109375" style="1318" customWidth="1"/>
    <col min="3084" max="3090" width="3" style="1318" customWidth="1"/>
    <col min="3091" max="3091" width="9.44140625" style="1318" customWidth="1"/>
    <col min="3092" max="3096" width="3" style="1318" customWidth="1"/>
    <col min="3097" max="3097" width="11" style="1318" customWidth="1"/>
    <col min="3098" max="3104" width="3" style="1318" customWidth="1"/>
    <col min="3105" max="3105" width="6.5546875" style="1318" customWidth="1"/>
    <col min="3106" max="3328" width="8.77734375" style="1318"/>
    <col min="3329" max="3338" width="3" style="1318" customWidth="1"/>
    <col min="3339" max="3339" width="5.109375" style="1318" customWidth="1"/>
    <col min="3340" max="3346" width="3" style="1318" customWidth="1"/>
    <col min="3347" max="3347" width="9.44140625" style="1318" customWidth="1"/>
    <col min="3348" max="3352" width="3" style="1318" customWidth="1"/>
    <col min="3353" max="3353" width="11" style="1318" customWidth="1"/>
    <col min="3354" max="3360" width="3" style="1318" customWidth="1"/>
    <col min="3361" max="3361" width="6.5546875" style="1318" customWidth="1"/>
    <col min="3362" max="3584" width="8.77734375" style="1318"/>
    <col min="3585" max="3594" width="3" style="1318" customWidth="1"/>
    <col min="3595" max="3595" width="5.109375" style="1318" customWidth="1"/>
    <col min="3596" max="3602" width="3" style="1318" customWidth="1"/>
    <col min="3603" max="3603" width="9.44140625" style="1318" customWidth="1"/>
    <col min="3604" max="3608" width="3" style="1318" customWidth="1"/>
    <col min="3609" max="3609" width="11" style="1318" customWidth="1"/>
    <col min="3610" max="3616" width="3" style="1318" customWidth="1"/>
    <col min="3617" max="3617" width="6.5546875" style="1318" customWidth="1"/>
    <col min="3618" max="3840" width="8.77734375" style="1318"/>
    <col min="3841" max="3850" width="3" style="1318" customWidth="1"/>
    <col min="3851" max="3851" width="5.109375" style="1318" customWidth="1"/>
    <col min="3852" max="3858" width="3" style="1318" customWidth="1"/>
    <col min="3859" max="3859" width="9.44140625" style="1318" customWidth="1"/>
    <col min="3860" max="3864" width="3" style="1318" customWidth="1"/>
    <col min="3865" max="3865" width="11" style="1318" customWidth="1"/>
    <col min="3866" max="3872" width="3" style="1318" customWidth="1"/>
    <col min="3873" max="3873" width="6.5546875" style="1318" customWidth="1"/>
    <col min="3874" max="4096" width="8.77734375" style="1318"/>
    <col min="4097" max="4106" width="3" style="1318" customWidth="1"/>
    <col min="4107" max="4107" width="5.109375" style="1318" customWidth="1"/>
    <col min="4108" max="4114" width="3" style="1318" customWidth="1"/>
    <col min="4115" max="4115" width="9.44140625" style="1318" customWidth="1"/>
    <col min="4116" max="4120" width="3" style="1318" customWidth="1"/>
    <col min="4121" max="4121" width="11" style="1318" customWidth="1"/>
    <col min="4122" max="4128" width="3" style="1318" customWidth="1"/>
    <col min="4129" max="4129" width="6.5546875" style="1318" customWidth="1"/>
    <col min="4130" max="4352" width="8.77734375" style="1318"/>
    <col min="4353" max="4362" width="3" style="1318" customWidth="1"/>
    <col min="4363" max="4363" width="5.109375" style="1318" customWidth="1"/>
    <col min="4364" max="4370" width="3" style="1318" customWidth="1"/>
    <col min="4371" max="4371" width="9.44140625" style="1318" customWidth="1"/>
    <col min="4372" max="4376" width="3" style="1318" customWidth="1"/>
    <col min="4377" max="4377" width="11" style="1318" customWidth="1"/>
    <col min="4378" max="4384" width="3" style="1318" customWidth="1"/>
    <col min="4385" max="4385" width="6.5546875" style="1318" customWidth="1"/>
    <col min="4386" max="4608" width="8.77734375" style="1318"/>
    <col min="4609" max="4618" width="3" style="1318" customWidth="1"/>
    <col min="4619" max="4619" width="5.109375" style="1318" customWidth="1"/>
    <col min="4620" max="4626" width="3" style="1318" customWidth="1"/>
    <col min="4627" max="4627" width="9.44140625" style="1318" customWidth="1"/>
    <col min="4628" max="4632" width="3" style="1318" customWidth="1"/>
    <col min="4633" max="4633" width="11" style="1318" customWidth="1"/>
    <col min="4634" max="4640" width="3" style="1318" customWidth="1"/>
    <col min="4641" max="4641" width="6.5546875" style="1318" customWidth="1"/>
    <col min="4642" max="4864" width="8.77734375" style="1318"/>
    <col min="4865" max="4874" width="3" style="1318" customWidth="1"/>
    <col min="4875" max="4875" width="5.109375" style="1318" customWidth="1"/>
    <col min="4876" max="4882" width="3" style="1318" customWidth="1"/>
    <col min="4883" max="4883" width="9.44140625" style="1318" customWidth="1"/>
    <col min="4884" max="4888" width="3" style="1318" customWidth="1"/>
    <col min="4889" max="4889" width="11" style="1318" customWidth="1"/>
    <col min="4890" max="4896" width="3" style="1318" customWidth="1"/>
    <col min="4897" max="4897" width="6.5546875" style="1318" customWidth="1"/>
    <col min="4898" max="5120" width="8.77734375" style="1318"/>
    <col min="5121" max="5130" width="3" style="1318" customWidth="1"/>
    <col min="5131" max="5131" width="5.109375" style="1318" customWidth="1"/>
    <col min="5132" max="5138" width="3" style="1318" customWidth="1"/>
    <col min="5139" max="5139" width="9.44140625" style="1318" customWidth="1"/>
    <col min="5140" max="5144" width="3" style="1318" customWidth="1"/>
    <col min="5145" max="5145" width="11" style="1318" customWidth="1"/>
    <col min="5146" max="5152" width="3" style="1318" customWidth="1"/>
    <col min="5153" max="5153" width="6.5546875" style="1318" customWidth="1"/>
    <col min="5154" max="5376" width="8.77734375" style="1318"/>
    <col min="5377" max="5386" width="3" style="1318" customWidth="1"/>
    <col min="5387" max="5387" width="5.109375" style="1318" customWidth="1"/>
    <col min="5388" max="5394" width="3" style="1318" customWidth="1"/>
    <col min="5395" max="5395" width="9.44140625" style="1318" customWidth="1"/>
    <col min="5396" max="5400" width="3" style="1318" customWidth="1"/>
    <col min="5401" max="5401" width="11" style="1318" customWidth="1"/>
    <col min="5402" max="5408" width="3" style="1318" customWidth="1"/>
    <col min="5409" max="5409" width="6.5546875" style="1318" customWidth="1"/>
    <col min="5410" max="5632" width="8.77734375" style="1318"/>
    <col min="5633" max="5642" width="3" style="1318" customWidth="1"/>
    <col min="5643" max="5643" width="5.109375" style="1318" customWidth="1"/>
    <col min="5644" max="5650" width="3" style="1318" customWidth="1"/>
    <col min="5651" max="5651" width="9.44140625" style="1318" customWidth="1"/>
    <col min="5652" max="5656" width="3" style="1318" customWidth="1"/>
    <col min="5657" max="5657" width="11" style="1318" customWidth="1"/>
    <col min="5658" max="5664" width="3" style="1318" customWidth="1"/>
    <col min="5665" max="5665" width="6.5546875" style="1318" customWidth="1"/>
    <col min="5666" max="5888" width="8.77734375" style="1318"/>
    <col min="5889" max="5898" width="3" style="1318" customWidth="1"/>
    <col min="5899" max="5899" width="5.109375" style="1318" customWidth="1"/>
    <col min="5900" max="5906" width="3" style="1318" customWidth="1"/>
    <col min="5907" max="5907" width="9.44140625" style="1318" customWidth="1"/>
    <col min="5908" max="5912" width="3" style="1318" customWidth="1"/>
    <col min="5913" max="5913" width="11" style="1318" customWidth="1"/>
    <col min="5914" max="5920" width="3" style="1318" customWidth="1"/>
    <col min="5921" max="5921" width="6.5546875" style="1318" customWidth="1"/>
    <col min="5922" max="6144" width="8.77734375" style="1318"/>
    <col min="6145" max="6154" width="3" style="1318" customWidth="1"/>
    <col min="6155" max="6155" width="5.109375" style="1318" customWidth="1"/>
    <col min="6156" max="6162" width="3" style="1318" customWidth="1"/>
    <col min="6163" max="6163" width="9.44140625" style="1318" customWidth="1"/>
    <col min="6164" max="6168" width="3" style="1318" customWidth="1"/>
    <col min="6169" max="6169" width="11" style="1318" customWidth="1"/>
    <col min="6170" max="6176" width="3" style="1318" customWidth="1"/>
    <col min="6177" max="6177" width="6.5546875" style="1318" customWidth="1"/>
    <col min="6178" max="6400" width="8.77734375" style="1318"/>
    <col min="6401" max="6410" width="3" style="1318" customWidth="1"/>
    <col min="6411" max="6411" width="5.109375" style="1318" customWidth="1"/>
    <col min="6412" max="6418" width="3" style="1318" customWidth="1"/>
    <col min="6419" max="6419" width="9.44140625" style="1318" customWidth="1"/>
    <col min="6420" max="6424" width="3" style="1318" customWidth="1"/>
    <col min="6425" max="6425" width="11" style="1318" customWidth="1"/>
    <col min="6426" max="6432" width="3" style="1318" customWidth="1"/>
    <col min="6433" max="6433" width="6.5546875" style="1318" customWidth="1"/>
    <col min="6434" max="6656" width="8.77734375" style="1318"/>
    <col min="6657" max="6666" width="3" style="1318" customWidth="1"/>
    <col min="6667" max="6667" width="5.109375" style="1318" customWidth="1"/>
    <col min="6668" max="6674" width="3" style="1318" customWidth="1"/>
    <col min="6675" max="6675" width="9.44140625" style="1318" customWidth="1"/>
    <col min="6676" max="6680" width="3" style="1318" customWidth="1"/>
    <col min="6681" max="6681" width="11" style="1318" customWidth="1"/>
    <col min="6682" max="6688" width="3" style="1318" customWidth="1"/>
    <col min="6689" max="6689" width="6.5546875" style="1318" customWidth="1"/>
    <col min="6690" max="6912" width="8.77734375" style="1318"/>
    <col min="6913" max="6922" width="3" style="1318" customWidth="1"/>
    <col min="6923" max="6923" width="5.109375" style="1318" customWidth="1"/>
    <col min="6924" max="6930" width="3" style="1318" customWidth="1"/>
    <col min="6931" max="6931" width="9.44140625" style="1318" customWidth="1"/>
    <col min="6932" max="6936" width="3" style="1318" customWidth="1"/>
    <col min="6937" max="6937" width="11" style="1318" customWidth="1"/>
    <col min="6938" max="6944" width="3" style="1318" customWidth="1"/>
    <col min="6945" max="6945" width="6.5546875" style="1318" customWidth="1"/>
    <col min="6946" max="7168" width="8.77734375" style="1318"/>
    <col min="7169" max="7178" width="3" style="1318" customWidth="1"/>
    <col min="7179" max="7179" width="5.109375" style="1318" customWidth="1"/>
    <col min="7180" max="7186" width="3" style="1318" customWidth="1"/>
    <col min="7187" max="7187" width="9.44140625" style="1318" customWidth="1"/>
    <col min="7188" max="7192" width="3" style="1318" customWidth="1"/>
    <col min="7193" max="7193" width="11" style="1318" customWidth="1"/>
    <col min="7194" max="7200" width="3" style="1318" customWidth="1"/>
    <col min="7201" max="7201" width="6.5546875" style="1318" customWidth="1"/>
    <col min="7202" max="7424" width="8.77734375" style="1318"/>
    <col min="7425" max="7434" width="3" style="1318" customWidth="1"/>
    <col min="7435" max="7435" width="5.109375" style="1318" customWidth="1"/>
    <col min="7436" max="7442" width="3" style="1318" customWidth="1"/>
    <col min="7443" max="7443" width="9.44140625" style="1318" customWidth="1"/>
    <col min="7444" max="7448" width="3" style="1318" customWidth="1"/>
    <col min="7449" max="7449" width="11" style="1318" customWidth="1"/>
    <col min="7450" max="7456" width="3" style="1318" customWidth="1"/>
    <col min="7457" max="7457" width="6.5546875" style="1318" customWidth="1"/>
    <col min="7458" max="7680" width="8.77734375" style="1318"/>
    <col min="7681" max="7690" width="3" style="1318" customWidth="1"/>
    <col min="7691" max="7691" width="5.109375" style="1318" customWidth="1"/>
    <col min="7692" max="7698" width="3" style="1318" customWidth="1"/>
    <col min="7699" max="7699" width="9.44140625" style="1318" customWidth="1"/>
    <col min="7700" max="7704" width="3" style="1318" customWidth="1"/>
    <col min="7705" max="7705" width="11" style="1318" customWidth="1"/>
    <col min="7706" max="7712" width="3" style="1318" customWidth="1"/>
    <col min="7713" max="7713" width="6.5546875" style="1318" customWidth="1"/>
    <col min="7714" max="7936" width="8.77734375" style="1318"/>
    <col min="7937" max="7946" width="3" style="1318" customWidth="1"/>
    <col min="7947" max="7947" width="5.109375" style="1318" customWidth="1"/>
    <col min="7948" max="7954" width="3" style="1318" customWidth="1"/>
    <col min="7955" max="7955" width="9.44140625" style="1318" customWidth="1"/>
    <col min="7956" max="7960" width="3" style="1318" customWidth="1"/>
    <col min="7961" max="7961" width="11" style="1318" customWidth="1"/>
    <col min="7962" max="7968" width="3" style="1318" customWidth="1"/>
    <col min="7969" max="7969" width="6.5546875" style="1318" customWidth="1"/>
    <col min="7970" max="8192" width="8.77734375" style="1318"/>
    <col min="8193" max="8202" width="3" style="1318" customWidth="1"/>
    <col min="8203" max="8203" width="5.109375" style="1318" customWidth="1"/>
    <col min="8204" max="8210" width="3" style="1318" customWidth="1"/>
    <col min="8211" max="8211" width="9.44140625" style="1318" customWidth="1"/>
    <col min="8212" max="8216" width="3" style="1318" customWidth="1"/>
    <col min="8217" max="8217" width="11" style="1318" customWidth="1"/>
    <col min="8218" max="8224" width="3" style="1318" customWidth="1"/>
    <col min="8225" max="8225" width="6.5546875" style="1318" customWidth="1"/>
    <col min="8226" max="8448" width="8.77734375" style="1318"/>
    <col min="8449" max="8458" width="3" style="1318" customWidth="1"/>
    <col min="8459" max="8459" width="5.109375" style="1318" customWidth="1"/>
    <col min="8460" max="8466" width="3" style="1318" customWidth="1"/>
    <col min="8467" max="8467" width="9.44140625" style="1318" customWidth="1"/>
    <col min="8468" max="8472" width="3" style="1318" customWidth="1"/>
    <col min="8473" max="8473" width="11" style="1318" customWidth="1"/>
    <col min="8474" max="8480" width="3" style="1318" customWidth="1"/>
    <col min="8481" max="8481" width="6.5546875" style="1318" customWidth="1"/>
    <col min="8482" max="8704" width="8.77734375" style="1318"/>
    <col min="8705" max="8714" width="3" style="1318" customWidth="1"/>
    <col min="8715" max="8715" width="5.109375" style="1318" customWidth="1"/>
    <col min="8716" max="8722" width="3" style="1318" customWidth="1"/>
    <col min="8723" max="8723" width="9.44140625" style="1318" customWidth="1"/>
    <col min="8724" max="8728" width="3" style="1318" customWidth="1"/>
    <col min="8729" max="8729" width="11" style="1318" customWidth="1"/>
    <col min="8730" max="8736" width="3" style="1318" customWidth="1"/>
    <col min="8737" max="8737" width="6.5546875" style="1318" customWidth="1"/>
    <col min="8738" max="8960" width="8.77734375" style="1318"/>
    <col min="8961" max="8970" width="3" style="1318" customWidth="1"/>
    <col min="8971" max="8971" width="5.109375" style="1318" customWidth="1"/>
    <col min="8972" max="8978" width="3" style="1318" customWidth="1"/>
    <col min="8979" max="8979" width="9.44140625" style="1318" customWidth="1"/>
    <col min="8980" max="8984" width="3" style="1318" customWidth="1"/>
    <col min="8985" max="8985" width="11" style="1318" customWidth="1"/>
    <col min="8986" max="8992" width="3" style="1318" customWidth="1"/>
    <col min="8993" max="8993" width="6.5546875" style="1318" customWidth="1"/>
    <col min="8994" max="9216" width="8.77734375" style="1318"/>
    <col min="9217" max="9226" width="3" style="1318" customWidth="1"/>
    <col min="9227" max="9227" width="5.109375" style="1318" customWidth="1"/>
    <col min="9228" max="9234" width="3" style="1318" customWidth="1"/>
    <col min="9235" max="9235" width="9.44140625" style="1318" customWidth="1"/>
    <col min="9236" max="9240" width="3" style="1318" customWidth="1"/>
    <col min="9241" max="9241" width="11" style="1318" customWidth="1"/>
    <col min="9242" max="9248" width="3" style="1318" customWidth="1"/>
    <col min="9249" max="9249" width="6.5546875" style="1318" customWidth="1"/>
    <col min="9250" max="9472" width="8.77734375" style="1318"/>
    <col min="9473" max="9482" width="3" style="1318" customWidth="1"/>
    <col min="9483" max="9483" width="5.109375" style="1318" customWidth="1"/>
    <col min="9484" max="9490" width="3" style="1318" customWidth="1"/>
    <col min="9491" max="9491" width="9.44140625" style="1318" customWidth="1"/>
    <col min="9492" max="9496" width="3" style="1318" customWidth="1"/>
    <col min="9497" max="9497" width="11" style="1318" customWidth="1"/>
    <col min="9498" max="9504" width="3" style="1318" customWidth="1"/>
    <col min="9505" max="9505" width="6.5546875" style="1318" customWidth="1"/>
    <col min="9506" max="9728" width="8.77734375" style="1318"/>
    <col min="9729" max="9738" width="3" style="1318" customWidth="1"/>
    <col min="9739" max="9739" width="5.109375" style="1318" customWidth="1"/>
    <col min="9740" max="9746" width="3" style="1318" customWidth="1"/>
    <col min="9747" max="9747" width="9.44140625" style="1318" customWidth="1"/>
    <col min="9748" max="9752" width="3" style="1318" customWidth="1"/>
    <col min="9753" max="9753" width="11" style="1318" customWidth="1"/>
    <col min="9754" max="9760" width="3" style="1318" customWidth="1"/>
    <col min="9761" max="9761" width="6.5546875" style="1318" customWidth="1"/>
    <col min="9762" max="9984" width="8.77734375" style="1318"/>
    <col min="9985" max="9994" width="3" style="1318" customWidth="1"/>
    <col min="9995" max="9995" width="5.109375" style="1318" customWidth="1"/>
    <col min="9996" max="10002" width="3" style="1318" customWidth="1"/>
    <col min="10003" max="10003" width="9.44140625" style="1318" customWidth="1"/>
    <col min="10004" max="10008" width="3" style="1318" customWidth="1"/>
    <col min="10009" max="10009" width="11" style="1318" customWidth="1"/>
    <col min="10010" max="10016" width="3" style="1318" customWidth="1"/>
    <col min="10017" max="10017" width="6.5546875" style="1318" customWidth="1"/>
    <col min="10018" max="10240" width="8.77734375" style="1318"/>
    <col min="10241" max="10250" width="3" style="1318" customWidth="1"/>
    <col min="10251" max="10251" width="5.109375" style="1318" customWidth="1"/>
    <col min="10252" max="10258" width="3" style="1318" customWidth="1"/>
    <col min="10259" max="10259" width="9.44140625" style="1318" customWidth="1"/>
    <col min="10260" max="10264" width="3" style="1318" customWidth="1"/>
    <col min="10265" max="10265" width="11" style="1318" customWidth="1"/>
    <col min="10266" max="10272" width="3" style="1318" customWidth="1"/>
    <col min="10273" max="10273" width="6.5546875" style="1318" customWidth="1"/>
    <col min="10274" max="10496" width="8.77734375" style="1318"/>
    <col min="10497" max="10506" width="3" style="1318" customWidth="1"/>
    <col min="10507" max="10507" width="5.109375" style="1318" customWidth="1"/>
    <col min="10508" max="10514" width="3" style="1318" customWidth="1"/>
    <col min="10515" max="10515" width="9.44140625" style="1318" customWidth="1"/>
    <col min="10516" max="10520" width="3" style="1318" customWidth="1"/>
    <col min="10521" max="10521" width="11" style="1318" customWidth="1"/>
    <col min="10522" max="10528" width="3" style="1318" customWidth="1"/>
    <col min="10529" max="10529" width="6.5546875" style="1318" customWidth="1"/>
    <col min="10530" max="10752" width="8.77734375" style="1318"/>
    <col min="10753" max="10762" width="3" style="1318" customWidth="1"/>
    <col min="10763" max="10763" width="5.109375" style="1318" customWidth="1"/>
    <col min="10764" max="10770" width="3" style="1318" customWidth="1"/>
    <col min="10771" max="10771" width="9.44140625" style="1318" customWidth="1"/>
    <col min="10772" max="10776" width="3" style="1318" customWidth="1"/>
    <col min="10777" max="10777" width="11" style="1318" customWidth="1"/>
    <col min="10778" max="10784" width="3" style="1318" customWidth="1"/>
    <col min="10785" max="10785" width="6.5546875" style="1318" customWidth="1"/>
    <col min="10786" max="11008" width="8.77734375" style="1318"/>
    <col min="11009" max="11018" width="3" style="1318" customWidth="1"/>
    <col min="11019" max="11019" width="5.109375" style="1318" customWidth="1"/>
    <col min="11020" max="11026" width="3" style="1318" customWidth="1"/>
    <col min="11027" max="11027" width="9.44140625" style="1318" customWidth="1"/>
    <col min="11028" max="11032" width="3" style="1318" customWidth="1"/>
    <col min="11033" max="11033" width="11" style="1318" customWidth="1"/>
    <col min="11034" max="11040" width="3" style="1318" customWidth="1"/>
    <col min="11041" max="11041" width="6.5546875" style="1318" customWidth="1"/>
    <col min="11042" max="11264" width="8.77734375" style="1318"/>
    <col min="11265" max="11274" width="3" style="1318" customWidth="1"/>
    <col min="11275" max="11275" width="5.109375" style="1318" customWidth="1"/>
    <col min="11276" max="11282" width="3" style="1318" customWidth="1"/>
    <col min="11283" max="11283" width="9.44140625" style="1318" customWidth="1"/>
    <col min="11284" max="11288" width="3" style="1318" customWidth="1"/>
    <col min="11289" max="11289" width="11" style="1318" customWidth="1"/>
    <col min="11290" max="11296" width="3" style="1318" customWidth="1"/>
    <col min="11297" max="11297" width="6.5546875" style="1318" customWidth="1"/>
    <col min="11298" max="11520" width="8.77734375" style="1318"/>
    <col min="11521" max="11530" width="3" style="1318" customWidth="1"/>
    <col min="11531" max="11531" width="5.109375" style="1318" customWidth="1"/>
    <col min="11532" max="11538" width="3" style="1318" customWidth="1"/>
    <col min="11539" max="11539" width="9.44140625" style="1318" customWidth="1"/>
    <col min="11540" max="11544" width="3" style="1318" customWidth="1"/>
    <col min="11545" max="11545" width="11" style="1318" customWidth="1"/>
    <col min="11546" max="11552" width="3" style="1318" customWidth="1"/>
    <col min="11553" max="11553" width="6.5546875" style="1318" customWidth="1"/>
    <col min="11554" max="11776" width="8.77734375" style="1318"/>
    <col min="11777" max="11786" width="3" style="1318" customWidth="1"/>
    <col min="11787" max="11787" width="5.109375" style="1318" customWidth="1"/>
    <col min="11788" max="11794" width="3" style="1318" customWidth="1"/>
    <col min="11795" max="11795" width="9.44140625" style="1318" customWidth="1"/>
    <col min="11796" max="11800" width="3" style="1318" customWidth="1"/>
    <col min="11801" max="11801" width="11" style="1318" customWidth="1"/>
    <col min="11802" max="11808" width="3" style="1318" customWidth="1"/>
    <col min="11809" max="11809" width="6.5546875" style="1318" customWidth="1"/>
    <col min="11810" max="12032" width="8.77734375" style="1318"/>
    <col min="12033" max="12042" width="3" style="1318" customWidth="1"/>
    <col min="12043" max="12043" width="5.109375" style="1318" customWidth="1"/>
    <col min="12044" max="12050" width="3" style="1318" customWidth="1"/>
    <col min="12051" max="12051" width="9.44140625" style="1318" customWidth="1"/>
    <col min="12052" max="12056" width="3" style="1318" customWidth="1"/>
    <col min="12057" max="12057" width="11" style="1318" customWidth="1"/>
    <col min="12058" max="12064" width="3" style="1318" customWidth="1"/>
    <col min="12065" max="12065" width="6.5546875" style="1318" customWidth="1"/>
    <col min="12066" max="12288" width="8.77734375" style="1318"/>
    <col min="12289" max="12298" width="3" style="1318" customWidth="1"/>
    <col min="12299" max="12299" width="5.109375" style="1318" customWidth="1"/>
    <col min="12300" max="12306" width="3" style="1318" customWidth="1"/>
    <col min="12307" max="12307" width="9.44140625" style="1318" customWidth="1"/>
    <col min="12308" max="12312" width="3" style="1318" customWidth="1"/>
    <col min="12313" max="12313" width="11" style="1318" customWidth="1"/>
    <col min="12314" max="12320" width="3" style="1318" customWidth="1"/>
    <col min="12321" max="12321" width="6.5546875" style="1318" customWidth="1"/>
    <col min="12322" max="12544" width="8.77734375" style="1318"/>
    <col min="12545" max="12554" width="3" style="1318" customWidth="1"/>
    <col min="12555" max="12555" width="5.109375" style="1318" customWidth="1"/>
    <col min="12556" max="12562" width="3" style="1318" customWidth="1"/>
    <col min="12563" max="12563" width="9.44140625" style="1318" customWidth="1"/>
    <col min="12564" max="12568" width="3" style="1318" customWidth="1"/>
    <col min="12569" max="12569" width="11" style="1318" customWidth="1"/>
    <col min="12570" max="12576" width="3" style="1318" customWidth="1"/>
    <col min="12577" max="12577" width="6.5546875" style="1318" customWidth="1"/>
    <col min="12578" max="12800" width="8.77734375" style="1318"/>
    <col min="12801" max="12810" width="3" style="1318" customWidth="1"/>
    <col min="12811" max="12811" width="5.109375" style="1318" customWidth="1"/>
    <col min="12812" max="12818" width="3" style="1318" customWidth="1"/>
    <col min="12819" max="12819" width="9.44140625" style="1318" customWidth="1"/>
    <col min="12820" max="12824" width="3" style="1318" customWidth="1"/>
    <col min="12825" max="12825" width="11" style="1318" customWidth="1"/>
    <col min="12826" max="12832" width="3" style="1318" customWidth="1"/>
    <col min="12833" max="12833" width="6.5546875" style="1318" customWidth="1"/>
    <col min="12834" max="13056" width="8.77734375" style="1318"/>
    <col min="13057" max="13066" width="3" style="1318" customWidth="1"/>
    <col min="13067" max="13067" width="5.109375" style="1318" customWidth="1"/>
    <col min="13068" max="13074" width="3" style="1318" customWidth="1"/>
    <col min="13075" max="13075" width="9.44140625" style="1318" customWidth="1"/>
    <col min="13076" max="13080" width="3" style="1318" customWidth="1"/>
    <col min="13081" max="13081" width="11" style="1318" customWidth="1"/>
    <col min="13082" max="13088" width="3" style="1318" customWidth="1"/>
    <col min="13089" max="13089" width="6.5546875" style="1318" customWidth="1"/>
    <col min="13090" max="13312" width="8.77734375" style="1318"/>
    <col min="13313" max="13322" width="3" style="1318" customWidth="1"/>
    <col min="13323" max="13323" width="5.109375" style="1318" customWidth="1"/>
    <col min="13324" max="13330" width="3" style="1318" customWidth="1"/>
    <col min="13331" max="13331" width="9.44140625" style="1318" customWidth="1"/>
    <col min="13332" max="13336" width="3" style="1318" customWidth="1"/>
    <col min="13337" max="13337" width="11" style="1318" customWidth="1"/>
    <col min="13338" max="13344" width="3" style="1318" customWidth="1"/>
    <col min="13345" max="13345" width="6.5546875" style="1318" customWidth="1"/>
    <col min="13346" max="13568" width="8.77734375" style="1318"/>
    <col min="13569" max="13578" width="3" style="1318" customWidth="1"/>
    <col min="13579" max="13579" width="5.109375" style="1318" customWidth="1"/>
    <col min="13580" max="13586" width="3" style="1318" customWidth="1"/>
    <col min="13587" max="13587" width="9.44140625" style="1318" customWidth="1"/>
    <col min="13588" max="13592" width="3" style="1318" customWidth="1"/>
    <col min="13593" max="13593" width="11" style="1318" customWidth="1"/>
    <col min="13594" max="13600" width="3" style="1318" customWidth="1"/>
    <col min="13601" max="13601" width="6.5546875" style="1318" customWidth="1"/>
    <col min="13602" max="13824" width="8.77734375" style="1318"/>
    <col min="13825" max="13834" width="3" style="1318" customWidth="1"/>
    <col min="13835" max="13835" width="5.109375" style="1318" customWidth="1"/>
    <col min="13836" max="13842" width="3" style="1318" customWidth="1"/>
    <col min="13843" max="13843" width="9.44140625" style="1318" customWidth="1"/>
    <col min="13844" max="13848" width="3" style="1318" customWidth="1"/>
    <col min="13849" max="13849" width="11" style="1318" customWidth="1"/>
    <col min="13850" max="13856" width="3" style="1318" customWidth="1"/>
    <col min="13857" max="13857" width="6.5546875" style="1318" customWidth="1"/>
    <col min="13858" max="14080" width="8.77734375" style="1318"/>
    <col min="14081" max="14090" width="3" style="1318" customWidth="1"/>
    <col min="14091" max="14091" width="5.109375" style="1318" customWidth="1"/>
    <col min="14092" max="14098" width="3" style="1318" customWidth="1"/>
    <col min="14099" max="14099" width="9.44140625" style="1318" customWidth="1"/>
    <col min="14100" max="14104" width="3" style="1318" customWidth="1"/>
    <col min="14105" max="14105" width="11" style="1318" customWidth="1"/>
    <col min="14106" max="14112" width="3" style="1318" customWidth="1"/>
    <col min="14113" max="14113" width="6.5546875" style="1318" customWidth="1"/>
    <col min="14114" max="14336" width="8.77734375" style="1318"/>
    <col min="14337" max="14346" width="3" style="1318" customWidth="1"/>
    <col min="14347" max="14347" width="5.109375" style="1318" customWidth="1"/>
    <col min="14348" max="14354" width="3" style="1318" customWidth="1"/>
    <col min="14355" max="14355" width="9.44140625" style="1318" customWidth="1"/>
    <col min="14356" max="14360" width="3" style="1318" customWidth="1"/>
    <col min="14361" max="14361" width="11" style="1318" customWidth="1"/>
    <col min="14362" max="14368" width="3" style="1318" customWidth="1"/>
    <col min="14369" max="14369" width="6.5546875" style="1318" customWidth="1"/>
    <col min="14370" max="14592" width="8.77734375" style="1318"/>
    <col min="14593" max="14602" width="3" style="1318" customWidth="1"/>
    <col min="14603" max="14603" width="5.109375" style="1318" customWidth="1"/>
    <col min="14604" max="14610" width="3" style="1318" customWidth="1"/>
    <col min="14611" max="14611" width="9.44140625" style="1318" customWidth="1"/>
    <col min="14612" max="14616" width="3" style="1318" customWidth="1"/>
    <col min="14617" max="14617" width="11" style="1318" customWidth="1"/>
    <col min="14618" max="14624" width="3" style="1318" customWidth="1"/>
    <col min="14625" max="14625" width="6.5546875" style="1318" customWidth="1"/>
    <col min="14626" max="14848" width="8.77734375" style="1318"/>
    <col min="14849" max="14858" width="3" style="1318" customWidth="1"/>
    <col min="14859" max="14859" width="5.109375" style="1318" customWidth="1"/>
    <col min="14860" max="14866" width="3" style="1318" customWidth="1"/>
    <col min="14867" max="14867" width="9.44140625" style="1318" customWidth="1"/>
    <col min="14868" max="14872" width="3" style="1318" customWidth="1"/>
    <col min="14873" max="14873" width="11" style="1318" customWidth="1"/>
    <col min="14874" max="14880" width="3" style="1318" customWidth="1"/>
    <col min="14881" max="14881" width="6.5546875" style="1318" customWidth="1"/>
    <col min="14882" max="15104" width="8.77734375" style="1318"/>
    <col min="15105" max="15114" width="3" style="1318" customWidth="1"/>
    <col min="15115" max="15115" width="5.109375" style="1318" customWidth="1"/>
    <col min="15116" max="15122" width="3" style="1318" customWidth="1"/>
    <col min="15123" max="15123" width="9.44140625" style="1318" customWidth="1"/>
    <col min="15124" max="15128" width="3" style="1318" customWidth="1"/>
    <col min="15129" max="15129" width="11" style="1318" customWidth="1"/>
    <col min="15130" max="15136" width="3" style="1318" customWidth="1"/>
    <col min="15137" max="15137" width="6.5546875" style="1318" customWidth="1"/>
    <col min="15138" max="15360" width="8.77734375" style="1318"/>
    <col min="15361" max="15370" width="3" style="1318" customWidth="1"/>
    <col min="15371" max="15371" width="5.109375" style="1318" customWidth="1"/>
    <col min="15372" max="15378" width="3" style="1318" customWidth="1"/>
    <col min="15379" max="15379" width="9.44140625" style="1318" customWidth="1"/>
    <col min="15380" max="15384" width="3" style="1318" customWidth="1"/>
    <col min="15385" max="15385" width="11" style="1318" customWidth="1"/>
    <col min="15386" max="15392" width="3" style="1318" customWidth="1"/>
    <col min="15393" max="15393" width="6.5546875" style="1318" customWidth="1"/>
    <col min="15394" max="15616" width="8.77734375" style="1318"/>
    <col min="15617" max="15626" width="3" style="1318" customWidth="1"/>
    <col min="15627" max="15627" width="5.109375" style="1318" customWidth="1"/>
    <col min="15628" max="15634" width="3" style="1318" customWidth="1"/>
    <col min="15635" max="15635" width="9.44140625" style="1318" customWidth="1"/>
    <col min="15636" max="15640" width="3" style="1318" customWidth="1"/>
    <col min="15641" max="15641" width="11" style="1318" customWidth="1"/>
    <col min="15642" max="15648" width="3" style="1318" customWidth="1"/>
    <col min="15649" max="15649" width="6.5546875" style="1318" customWidth="1"/>
    <col min="15650" max="15872" width="8.77734375" style="1318"/>
    <col min="15873" max="15882" width="3" style="1318" customWidth="1"/>
    <col min="15883" max="15883" width="5.109375" style="1318" customWidth="1"/>
    <col min="15884" max="15890" width="3" style="1318" customWidth="1"/>
    <col min="15891" max="15891" width="9.44140625" style="1318" customWidth="1"/>
    <col min="15892" max="15896" width="3" style="1318" customWidth="1"/>
    <col min="15897" max="15897" width="11" style="1318" customWidth="1"/>
    <col min="15898" max="15904" width="3" style="1318" customWidth="1"/>
    <col min="15905" max="15905" width="6.5546875" style="1318" customWidth="1"/>
    <col min="15906" max="16128" width="8.77734375" style="1318"/>
    <col min="16129" max="16138" width="3" style="1318" customWidth="1"/>
    <col min="16139" max="16139" width="5.109375" style="1318" customWidth="1"/>
    <col min="16140" max="16146" width="3" style="1318" customWidth="1"/>
    <col min="16147" max="16147" width="9.44140625" style="1318" customWidth="1"/>
    <col min="16148" max="16152" width="3" style="1318" customWidth="1"/>
    <col min="16153" max="16153" width="11" style="1318" customWidth="1"/>
    <col min="16154" max="16160" width="3" style="1318" customWidth="1"/>
    <col min="16161" max="16161" width="6.5546875" style="1318" customWidth="1"/>
    <col min="16162" max="16384" width="8.77734375" style="1318"/>
  </cols>
  <sheetData>
    <row r="1" spans="1:256" s="63" customFormat="1" ht="15" customHeight="1">
      <c r="A1" s="1317"/>
      <c r="B1" s="1317"/>
      <c r="C1" s="1317"/>
      <c r="D1" s="1317"/>
      <c r="E1" s="1317"/>
      <c r="F1" s="1317"/>
      <c r="G1" s="1317"/>
      <c r="H1" s="1317"/>
      <c r="I1" s="1317"/>
      <c r="J1" s="1317"/>
      <c r="K1" s="1317"/>
      <c r="L1" s="1317"/>
      <c r="M1" s="1317"/>
      <c r="N1" s="1317"/>
      <c r="O1" s="1317"/>
      <c r="P1" s="1317"/>
      <c r="Q1" s="1317"/>
      <c r="R1" s="1317"/>
      <c r="S1" s="1317"/>
      <c r="T1" s="1317"/>
      <c r="U1" s="1317"/>
      <c r="V1" s="1317"/>
      <c r="W1" s="1317"/>
      <c r="X1" s="1317"/>
      <c r="Y1" s="1318"/>
      <c r="Z1" s="42"/>
      <c r="AA1" s="42"/>
      <c r="AB1" s="42"/>
      <c r="AC1" s="42"/>
      <c r="AD1" s="1424" t="s">
        <v>1765</v>
      </c>
      <c r="AE1" s="42"/>
      <c r="AG1" s="42"/>
      <c r="AH1" s="1318"/>
      <c r="AI1" s="1318"/>
      <c r="AJ1" s="1318"/>
      <c r="AK1" s="1318"/>
      <c r="AL1" s="1318"/>
      <c r="AM1" s="1318"/>
      <c r="AN1" s="1318"/>
      <c r="AO1" s="1318"/>
      <c r="AP1" s="1318"/>
      <c r="AQ1" s="1318"/>
      <c r="AR1" s="1318"/>
      <c r="AS1" s="1318"/>
      <c r="AT1" s="1318"/>
      <c r="AU1" s="1318"/>
      <c r="AV1" s="1318"/>
      <c r="AW1" s="1318"/>
      <c r="AX1" s="1318"/>
      <c r="AY1" s="1318"/>
      <c r="AZ1" s="1318"/>
      <c r="BA1" s="1318"/>
      <c r="BB1" s="1318"/>
      <c r="BC1" s="1318"/>
      <c r="BD1" s="1318"/>
      <c r="BE1" s="1318"/>
      <c r="BF1" s="1318"/>
      <c r="BG1" s="1318"/>
      <c r="BH1" s="1318"/>
      <c r="BI1" s="1318"/>
      <c r="BJ1" s="1318"/>
      <c r="BK1" s="1318"/>
      <c r="BL1" s="1318"/>
      <c r="BM1" s="1318"/>
      <c r="BN1" s="1318"/>
      <c r="BO1" s="1318"/>
      <c r="BP1" s="1318"/>
      <c r="BQ1" s="1318"/>
      <c r="BR1" s="1318"/>
      <c r="BS1" s="1318"/>
      <c r="BT1" s="1318"/>
      <c r="BU1" s="1318"/>
      <c r="BV1" s="1318"/>
      <c r="BW1" s="1318"/>
      <c r="BX1" s="1318"/>
      <c r="BY1" s="1318"/>
      <c r="BZ1" s="1318"/>
      <c r="CA1" s="1318"/>
      <c r="CB1" s="1318"/>
      <c r="CC1" s="1318"/>
      <c r="CD1" s="1318"/>
      <c r="CE1" s="1318"/>
      <c r="CF1" s="1318"/>
      <c r="CG1" s="1318"/>
      <c r="CH1" s="1318"/>
      <c r="CI1" s="1318"/>
      <c r="CJ1" s="1318"/>
      <c r="CK1" s="1318"/>
      <c r="CL1" s="1318"/>
      <c r="CM1" s="1318"/>
      <c r="CN1" s="1318"/>
      <c r="CO1" s="1318"/>
      <c r="CP1" s="1318"/>
      <c r="CQ1" s="1318"/>
      <c r="CR1" s="1318"/>
      <c r="CS1" s="1318"/>
      <c r="CT1" s="1318"/>
      <c r="CU1" s="1318"/>
      <c r="CV1" s="1318"/>
      <c r="CW1" s="1318"/>
      <c r="CX1" s="1318"/>
      <c r="CY1" s="1318"/>
      <c r="CZ1" s="1318"/>
      <c r="DA1" s="1318"/>
      <c r="DB1" s="1318"/>
      <c r="DC1" s="1318"/>
      <c r="DD1" s="1318"/>
      <c r="DE1" s="1318"/>
      <c r="DF1" s="1318"/>
      <c r="DG1" s="1318"/>
      <c r="DH1" s="1318"/>
      <c r="DI1" s="1318"/>
      <c r="DJ1" s="1318"/>
      <c r="DK1" s="1318"/>
      <c r="DL1" s="1318"/>
      <c r="DM1" s="1318"/>
      <c r="DN1" s="1318"/>
      <c r="DO1" s="1318"/>
      <c r="DP1" s="1318"/>
      <c r="DQ1" s="1318"/>
      <c r="DR1" s="1318"/>
      <c r="DS1" s="1318"/>
      <c r="DT1" s="1318"/>
      <c r="DU1" s="1318"/>
      <c r="DV1" s="1318"/>
      <c r="DW1" s="1318"/>
      <c r="DX1" s="1318"/>
      <c r="DY1" s="1318"/>
      <c r="DZ1" s="1318"/>
      <c r="EA1" s="1318"/>
      <c r="EB1" s="1318"/>
      <c r="EC1" s="1318"/>
      <c r="ED1" s="1318"/>
      <c r="EE1" s="1318"/>
      <c r="EF1" s="1318"/>
      <c r="EG1" s="1318"/>
      <c r="EH1" s="1318"/>
      <c r="EI1" s="1318"/>
      <c r="EJ1" s="1318"/>
      <c r="EK1" s="1318"/>
      <c r="EL1" s="1318"/>
      <c r="EM1" s="1318"/>
      <c r="EN1" s="1318"/>
      <c r="EO1" s="1318"/>
      <c r="EP1" s="1318"/>
      <c r="EQ1" s="1318"/>
      <c r="ER1" s="1318"/>
      <c r="ES1" s="1318"/>
      <c r="ET1" s="1318"/>
      <c r="EU1" s="1318"/>
      <c r="EV1" s="1318"/>
      <c r="EW1" s="1318"/>
      <c r="EX1" s="1318"/>
      <c r="EY1" s="1318"/>
      <c r="EZ1" s="1318"/>
      <c r="FA1" s="1318"/>
      <c r="FB1" s="1318"/>
      <c r="FC1" s="1318"/>
      <c r="FD1" s="1318"/>
      <c r="FE1" s="1318"/>
      <c r="FF1" s="1318"/>
      <c r="FG1" s="1318"/>
      <c r="FH1" s="1318"/>
      <c r="FI1" s="1318"/>
      <c r="FJ1" s="1318"/>
      <c r="FK1" s="1318"/>
      <c r="FL1" s="1318"/>
      <c r="FM1" s="1318"/>
      <c r="FN1" s="1318"/>
      <c r="FO1" s="1318"/>
      <c r="FP1" s="1318"/>
      <c r="FQ1" s="1318"/>
      <c r="FR1" s="1318"/>
      <c r="FS1" s="1318"/>
      <c r="FT1" s="1318"/>
      <c r="FU1" s="1318"/>
      <c r="FV1" s="1318"/>
      <c r="FW1" s="1318"/>
      <c r="FX1" s="1318"/>
      <c r="FY1" s="1318"/>
      <c r="FZ1" s="1318"/>
      <c r="GA1" s="1318"/>
      <c r="GB1" s="1318"/>
      <c r="GC1" s="1318"/>
      <c r="GD1" s="1318"/>
      <c r="GE1" s="1318"/>
      <c r="GF1" s="1318"/>
      <c r="GG1" s="1318"/>
      <c r="GH1" s="1318"/>
      <c r="GI1" s="1318"/>
      <c r="GJ1" s="1318"/>
      <c r="GK1" s="1318"/>
      <c r="GL1" s="1318"/>
      <c r="GM1" s="1318"/>
      <c r="GN1" s="1318"/>
      <c r="GO1" s="1318"/>
      <c r="GP1" s="1318"/>
      <c r="GQ1" s="1318"/>
      <c r="GR1" s="1318"/>
      <c r="GS1" s="1318"/>
      <c r="GT1" s="1318"/>
      <c r="GU1" s="1318"/>
      <c r="GV1" s="1318"/>
      <c r="GW1" s="1318"/>
      <c r="GX1" s="1318"/>
      <c r="GY1" s="1318"/>
      <c r="GZ1" s="1318"/>
      <c r="HA1" s="1318"/>
      <c r="HB1" s="1318"/>
      <c r="HC1" s="1318"/>
      <c r="HD1" s="1318"/>
      <c r="HE1" s="1318"/>
      <c r="HF1" s="1318"/>
      <c r="HG1" s="1318"/>
      <c r="HH1" s="1318"/>
      <c r="HI1" s="1318"/>
      <c r="HJ1" s="1318"/>
      <c r="HK1" s="1318"/>
      <c r="HL1" s="1318"/>
      <c r="HM1" s="1318"/>
      <c r="HN1" s="1318"/>
      <c r="HO1" s="1318"/>
      <c r="HP1" s="1318"/>
      <c r="HQ1" s="1318"/>
      <c r="HR1" s="1318"/>
      <c r="HS1" s="1318"/>
      <c r="HT1" s="1318"/>
      <c r="HU1" s="1318"/>
      <c r="HV1" s="1318"/>
      <c r="HW1" s="1318"/>
      <c r="HX1" s="1318"/>
      <c r="HY1" s="1318"/>
      <c r="HZ1" s="1318"/>
      <c r="IA1" s="1318"/>
      <c r="IB1" s="1318"/>
      <c r="IC1" s="1318"/>
      <c r="ID1" s="1318"/>
      <c r="IE1" s="1318"/>
      <c r="IF1" s="1318"/>
      <c r="IG1" s="1318"/>
      <c r="IH1" s="1318"/>
      <c r="II1" s="1318"/>
      <c r="IJ1" s="1318"/>
      <c r="IK1" s="1318"/>
      <c r="IL1" s="1318"/>
      <c r="IM1" s="1318"/>
      <c r="IN1" s="1318"/>
      <c r="IO1" s="1318"/>
      <c r="IP1" s="1318"/>
      <c r="IQ1" s="1318"/>
      <c r="IR1" s="1318"/>
      <c r="IS1" s="1318"/>
      <c r="IT1" s="1318"/>
      <c r="IU1" s="1318"/>
      <c r="IV1" s="1318"/>
    </row>
    <row r="2" spans="1:256" s="63" customFormat="1" ht="15" customHeight="1">
      <c r="A2" s="1317"/>
      <c r="B2" s="1317"/>
      <c r="C2" s="1317"/>
      <c r="D2" s="1317"/>
      <c r="E2" s="1317"/>
      <c r="F2" s="1317"/>
      <c r="G2" s="1317"/>
      <c r="H2" s="1317"/>
      <c r="I2" s="1317"/>
      <c r="J2" s="1317"/>
      <c r="K2" s="1317"/>
      <c r="L2" s="1317"/>
      <c r="M2" s="1317"/>
      <c r="N2" s="1317"/>
      <c r="O2" s="1317"/>
      <c r="P2" s="1317"/>
      <c r="Q2" s="1317"/>
      <c r="R2" s="1317"/>
      <c r="S2" s="1317"/>
      <c r="T2" s="1317"/>
      <c r="U2" s="1317"/>
      <c r="V2" s="1317"/>
      <c r="W2" s="1317"/>
      <c r="X2" s="1317"/>
      <c r="Y2" s="1317"/>
      <c r="Z2" s="1317"/>
      <c r="AA2" s="1317"/>
      <c r="AB2" s="1320"/>
      <c r="AC2" s="1320"/>
      <c r="AD2" s="1320"/>
      <c r="AE2" s="1320"/>
      <c r="AF2" s="1320"/>
      <c r="AG2" s="1320"/>
      <c r="AH2" s="1318"/>
      <c r="AI2" s="1318"/>
      <c r="AJ2" s="1318"/>
      <c r="AK2" s="1318"/>
      <c r="AL2" s="1318"/>
      <c r="AM2" s="1318"/>
      <c r="AN2" s="1318"/>
      <c r="AO2" s="1318"/>
      <c r="AP2" s="1318"/>
      <c r="AQ2" s="1318"/>
      <c r="AR2" s="1318"/>
      <c r="AS2" s="1318"/>
      <c r="AT2" s="1318"/>
      <c r="AU2" s="1318"/>
      <c r="AV2" s="1318"/>
      <c r="AW2" s="1318"/>
      <c r="AX2" s="1318"/>
      <c r="AY2" s="1318"/>
      <c r="AZ2" s="1318"/>
      <c r="BA2" s="1318"/>
      <c r="BB2" s="1318"/>
      <c r="BC2" s="1318"/>
      <c r="BD2" s="1318"/>
      <c r="BE2" s="1318"/>
      <c r="BF2" s="1318"/>
      <c r="BG2" s="1318"/>
      <c r="BH2" s="1318"/>
      <c r="BI2" s="1318"/>
      <c r="BJ2" s="1318"/>
      <c r="BK2" s="1318"/>
      <c r="BL2" s="1318"/>
      <c r="BM2" s="1318"/>
      <c r="BN2" s="1318"/>
      <c r="BO2" s="1318"/>
      <c r="BP2" s="1318"/>
      <c r="BQ2" s="1318"/>
      <c r="BR2" s="1318"/>
      <c r="BS2" s="1318"/>
      <c r="BT2" s="1318"/>
      <c r="BU2" s="1318"/>
      <c r="BV2" s="1318"/>
      <c r="BW2" s="1318"/>
      <c r="BX2" s="1318"/>
      <c r="BY2" s="1318"/>
      <c r="BZ2" s="1318"/>
      <c r="CA2" s="1318"/>
      <c r="CB2" s="1318"/>
      <c r="CC2" s="1318"/>
      <c r="CD2" s="1318"/>
      <c r="CE2" s="1318"/>
      <c r="CF2" s="1318"/>
      <c r="CG2" s="1318"/>
      <c r="CH2" s="1318"/>
      <c r="CI2" s="1318"/>
      <c r="CJ2" s="1318"/>
      <c r="CK2" s="1318"/>
      <c r="CL2" s="1318"/>
      <c r="CM2" s="1318"/>
      <c r="CN2" s="1318"/>
      <c r="CO2" s="1318"/>
      <c r="CP2" s="1318"/>
      <c r="CQ2" s="1318"/>
      <c r="CR2" s="1318"/>
      <c r="CS2" s="1318"/>
      <c r="CT2" s="1318"/>
      <c r="CU2" s="1318"/>
      <c r="CV2" s="1318"/>
      <c r="CW2" s="1318"/>
      <c r="CX2" s="1318"/>
      <c r="CY2" s="1318"/>
      <c r="CZ2" s="1318"/>
      <c r="DA2" s="1318"/>
      <c r="DB2" s="1318"/>
      <c r="DC2" s="1318"/>
      <c r="DD2" s="1318"/>
      <c r="DE2" s="1318"/>
      <c r="DF2" s="1318"/>
      <c r="DG2" s="1318"/>
      <c r="DH2" s="1318"/>
      <c r="DI2" s="1318"/>
      <c r="DJ2" s="1318"/>
      <c r="DK2" s="1318"/>
      <c r="DL2" s="1318"/>
      <c r="DM2" s="1318"/>
      <c r="DN2" s="1318"/>
      <c r="DO2" s="1318"/>
      <c r="DP2" s="1318"/>
      <c r="DQ2" s="1318"/>
      <c r="DR2" s="1318"/>
      <c r="DS2" s="1318"/>
      <c r="DT2" s="1318"/>
      <c r="DU2" s="1318"/>
      <c r="DV2" s="1318"/>
      <c r="DW2" s="1318"/>
      <c r="DX2" s="1318"/>
      <c r="DY2" s="1318"/>
      <c r="DZ2" s="1318"/>
      <c r="EA2" s="1318"/>
      <c r="EB2" s="1318"/>
      <c r="EC2" s="1318"/>
      <c r="ED2" s="1318"/>
      <c r="EE2" s="1318"/>
      <c r="EF2" s="1318"/>
      <c r="EG2" s="1318"/>
      <c r="EH2" s="1318"/>
      <c r="EI2" s="1318"/>
      <c r="EJ2" s="1318"/>
      <c r="EK2" s="1318"/>
      <c r="EL2" s="1318"/>
      <c r="EM2" s="1318"/>
      <c r="EN2" s="1318"/>
      <c r="EO2" s="1318"/>
      <c r="EP2" s="1318"/>
      <c r="EQ2" s="1318"/>
      <c r="ER2" s="1318"/>
      <c r="ES2" s="1318"/>
      <c r="ET2" s="1318"/>
      <c r="EU2" s="1318"/>
      <c r="EV2" s="1318"/>
      <c r="EW2" s="1318"/>
      <c r="EX2" s="1318"/>
      <c r="EY2" s="1318"/>
      <c r="EZ2" s="1318"/>
      <c r="FA2" s="1318"/>
      <c r="FB2" s="1318"/>
      <c r="FC2" s="1318"/>
      <c r="FD2" s="1318"/>
      <c r="FE2" s="1318"/>
      <c r="FF2" s="1318"/>
      <c r="FG2" s="1318"/>
      <c r="FH2" s="1318"/>
      <c r="FI2" s="1318"/>
      <c r="FJ2" s="1318"/>
      <c r="FK2" s="1318"/>
      <c r="FL2" s="1318"/>
      <c r="FM2" s="1318"/>
      <c r="FN2" s="1318"/>
      <c r="FO2" s="1318"/>
      <c r="FP2" s="1318"/>
      <c r="FQ2" s="1318"/>
      <c r="FR2" s="1318"/>
      <c r="FS2" s="1318"/>
      <c r="FT2" s="1318"/>
      <c r="FU2" s="1318"/>
      <c r="FV2" s="1318"/>
      <c r="FW2" s="1318"/>
      <c r="FX2" s="1318"/>
      <c r="FY2" s="1318"/>
      <c r="FZ2" s="1318"/>
      <c r="GA2" s="1318"/>
      <c r="GB2" s="1318"/>
      <c r="GC2" s="1318"/>
      <c r="GD2" s="1318"/>
      <c r="GE2" s="1318"/>
      <c r="GF2" s="1318"/>
      <c r="GG2" s="1318"/>
      <c r="GH2" s="1318"/>
      <c r="GI2" s="1318"/>
      <c r="GJ2" s="1318"/>
      <c r="GK2" s="1318"/>
      <c r="GL2" s="1318"/>
      <c r="GM2" s="1318"/>
      <c r="GN2" s="1318"/>
      <c r="GO2" s="1318"/>
      <c r="GP2" s="1318"/>
      <c r="GQ2" s="1318"/>
      <c r="GR2" s="1318"/>
      <c r="GS2" s="1318"/>
      <c r="GT2" s="1318"/>
      <c r="GU2" s="1318"/>
      <c r="GV2" s="1318"/>
      <c r="GW2" s="1318"/>
      <c r="GX2" s="1318"/>
      <c r="GY2" s="1318"/>
      <c r="GZ2" s="1318"/>
      <c r="HA2" s="1318"/>
      <c r="HB2" s="1318"/>
      <c r="HC2" s="1318"/>
      <c r="HD2" s="1318"/>
      <c r="HE2" s="1318"/>
      <c r="HF2" s="1318"/>
      <c r="HG2" s="1318"/>
      <c r="HH2" s="1318"/>
      <c r="HI2" s="1318"/>
      <c r="HJ2" s="1318"/>
      <c r="HK2" s="1318"/>
      <c r="HL2" s="1318"/>
      <c r="HM2" s="1318"/>
      <c r="HN2" s="1318"/>
      <c r="HO2" s="1318"/>
      <c r="HP2" s="1318"/>
      <c r="HQ2" s="1318"/>
      <c r="HR2" s="1318"/>
      <c r="HS2" s="1318"/>
      <c r="HT2" s="1318"/>
      <c r="HU2" s="1318"/>
      <c r="HV2" s="1318"/>
      <c r="HW2" s="1318"/>
      <c r="HX2" s="1318"/>
      <c r="HY2" s="1318"/>
      <c r="HZ2" s="1318"/>
      <c r="IA2" s="1318"/>
      <c r="IB2" s="1318"/>
      <c r="IC2" s="1318"/>
      <c r="ID2" s="1318"/>
      <c r="IE2" s="1318"/>
      <c r="IF2" s="1318"/>
      <c r="IG2" s="1318"/>
      <c r="IH2" s="1318"/>
      <c r="II2" s="1318"/>
      <c r="IJ2" s="1318"/>
      <c r="IK2" s="1318"/>
      <c r="IL2" s="1318"/>
      <c r="IM2" s="1318"/>
      <c r="IN2" s="1318"/>
      <c r="IO2" s="1318"/>
      <c r="IP2" s="1318"/>
      <c r="IQ2" s="1318"/>
      <c r="IR2" s="1318"/>
      <c r="IS2" s="1318"/>
      <c r="IT2" s="1318"/>
      <c r="IU2" s="1318"/>
      <c r="IV2" s="1318"/>
    </row>
    <row r="3" spans="1:256" s="63" customFormat="1" ht="15" customHeight="1">
      <c r="A3" s="1317"/>
      <c r="B3" s="1317"/>
      <c r="C3" s="1317"/>
      <c r="D3" s="1317"/>
      <c r="E3" s="1317"/>
      <c r="F3" s="1317"/>
      <c r="G3" s="1317"/>
      <c r="H3" s="1317"/>
      <c r="I3" s="1317"/>
      <c r="J3" s="1317"/>
      <c r="K3" s="1317"/>
      <c r="L3" s="1317"/>
      <c r="M3" s="1317"/>
      <c r="N3" s="1317"/>
      <c r="O3" s="1317"/>
      <c r="P3" s="1317"/>
      <c r="Q3" s="1317"/>
      <c r="R3" s="1317"/>
      <c r="S3" s="1317"/>
      <c r="T3" s="1317"/>
      <c r="U3" s="1317"/>
      <c r="V3" s="1317"/>
      <c r="W3" s="1317"/>
      <c r="X3" s="1317"/>
      <c r="Y3" s="1317"/>
      <c r="Z3" s="1317"/>
      <c r="AA3" s="1317"/>
      <c r="AB3" s="1320"/>
      <c r="AC3" s="1320"/>
      <c r="AD3" s="1320"/>
      <c r="AE3" s="1320"/>
      <c r="AF3" s="1320"/>
      <c r="AG3" s="1320"/>
      <c r="AH3" s="1318"/>
      <c r="AI3" s="1318"/>
      <c r="AJ3" s="1318"/>
      <c r="AK3" s="1318"/>
      <c r="AL3" s="1318"/>
      <c r="AM3" s="1318"/>
      <c r="AN3" s="1318"/>
      <c r="AO3" s="1318"/>
      <c r="AP3" s="1318"/>
      <c r="AQ3" s="1318"/>
      <c r="AR3" s="1318"/>
      <c r="AS3" s="1318"/>
      <c r="AT3" s="1318"/>
      <c r="AU3" s="1318"/>
      <c r="AV3" s="1318"/>
      <c r="AW3" s="1318"/>
      <c r="AX3" s="1318"/>
      <c r="AY3" s="1318"/>
      <c r="AZ3" s="1318"/>
      <c r="BA3" s="1318"/>
      <c r="BB3" s="1318"/>
      <c r="BC3" s="1318"/>
      <c r="BD3" s="1318"/>
      <c r="BE3" s="1318"/>
      <c r="BF3" s="1318"/>
      <c r="BG3" s="1318"/>
      <c r="BH3" s="1318"/>
      <c r="BI3" s="1318"/>
      <c r="BJ3" s="1318"/>
      <c r="BK3" s="1318"/>
      <c r="BL3" s="1318"/>
      <c r="BM3" s="1318"/>
      <c r="BN3" s="1318"/>
      <c r="BO3" s="1318"/>
      <c r="BP3" s="1318"/>
      <c r="BQ3" s="1318"/>
      <c r="BR3" s="1318"/>
      <c r="BS3" s="1318"/>
      <c r="BT3" s="1318"/>
      <c r="BU3" s="1318"/>
      <c r="BV3" s="1318"/>
      <c r="BW3" s="1318"/>
      <c r="BX3" s="1318"/>
      <c r="BY3" s="1318"/>
      <c r="BZ3" s="1318"/>
      <c r="CA3" s="1318"/>
      <c r="CB3" s="1318"/>
      <c r="CC3" s="1318"/>
      <c r="CD3" s="1318"/>
      <c r="CE3" s="1318"/>
      <c r="CF3" s="1318"/>
      <c r="CG3" s="1318"/>
      <c r="CH3" s="1318"/>
      <c r="CI3" s="1318"/>
      <c r="CJ3" s="1318"/>
      <c r="CK3" s="1318"/>
      <c r="CL3" s="1318"/>
      <c r="CM3" s="1318"/>
      <c r="CN3" s="1318"/>
      <c r="CO3" s="1318"/>
      <c r="CP3" s="1318"/>
      <c r="CQ3" s="1318"/>
      <c r="CR3" s="1318"/>
      <c r="CS3" s="1318"/>
      <c r="CT3" s="1318"/>
      <c r="CU3" s="1318"/>
      <c r="CV3" s="1318"/>
      <c r="CW3" s="1318"/>
      <c r="CX3" s="1318"/>
      <c r="CY3" s="1318"/>
      <c r="CZ3" s="1318"/>
      <c r="DA3" s="1318"/>
      <c r="DB3" s="1318"/>
      <c r="DC3" s="1318"/>
      <c r="DD3" s="1318"/>
      <c r="DE3" s="1318"/>
      <c r="DF3" s="1318"/>
      <c r="DG3" s="1318"/>
      <c r="DH3" s="1318"/>
      <c r="DI3" s="1318"/>
      <c r="DJ3" s="1318"/>
      <c r="DK3" s="1318"/>
      <c r="DL3" s="1318"/>
      <c r="DM3" s="1318"/>
      <c r="DN3" s="1318"/>
      <c r="DO3" s="1318"/>
      <c r="DP3" s="1318"/>
      <c r="DQ3" s="1318"/>
      <c r="DR3" s="1318"/>
      <c r="DS3" s="1318"/>
      <c r="DT3" s="1318"/>
      <c r="DU3" s="1318"/>
      <c r="DV3" s="1318"/>
      <c r="DW3" s="1318"/>
      <c r="DX3" s="1318"/>
      <c r="DY3" s="1318"/>
      <c r="DZ3" s="1318"/>
      <c r="EA3" s="1318"/>
      <c r="EB3" s="1318"/>
      <c r="EC3" s="1318"/>
      <c r="ED3" s="1318"/>
      <c r="EE3" s="1318"/>
      <c r="EF3" s="1318"/>
      <c r="EG3" s="1318"/>
      <c r="EH3" s="1318"/>
      <c r="EI3" s="1318"/>
      <c r="EJ3" s="1318"/>
      <c r="EK3" s="1318"/>
      <c r="EL3" s="1318"/>
      <c r="EM3" s="1318"/>
      <c r="EN3" s="1318"/>
      <c r="EO3" s="1318"/>
      <c r="EP3" s="1318"/>
      <c r="EQ3" s="1318"/>
      <c r="ER3" s="1318"/>
      <c r="ES3" s="1318"/>
      <c r="ET3" s="1318"/>
      <c r="EU3" s="1318"/>
      <c r="EV3" s="1318"/>
      <c r="EW3" s="1318"/>
      <c r="EX3" s="1318"/>
      <c r="EY3" s="1318"/>
      <c r="EZ3" s="1318"/>
      <c r="FA3" s="1318"/>
      <c r="FB3" s="1318"/>
      <c r="FC3" s="1318"/>
      <c r="FD3" s="1318"/>
      <c r="FE3" s="1318"/>
      <c r="FF3" s="1318"/>
      <c r="FG3" s="1318"/>
      <c r="FH3" s="1318"/>
      <c r="FI3" s="1318"/>
      <c r="FJ3" s="1318"/>
      <c r="FK3" s="1318"/>
      <c r="FL3" s="1318"/>
      <c r="FM3" s="1318"/>
      <c r="FN3" s="1318"/>
      <c r="FO3" s="1318"/>
      <c r="FP3" s="1318"/>
      <c r="FQ3" s="1318"/>
      <c r="FR3" s="1318"/>
      <c r="FS3" s="1318"/>
      <c r="FT3" s="1318"/>
      <c r="FU3" s="1318"/>
      <c r="FV3" s="1318"/>
      <c r="FW3" s="1318"/>
      <c r="FX3" s="1318"/>
      <c r="FY3" s="1318"/>
      <c r="FZ3" s="1318"/>
      <c r="GA3" s="1318"/>
      <c r="GB3" s="1318"/>
      <c r="GC3" s="1318"/>
      <c r="GD3" s="1318"/>
      <c r="GE3" s="1318"/>
      <c r="GF3" s="1318"/>
      <c r="GG3" s="1318"/>
      <c r="GH3" s="1318"/>
      <c r="GI3" s="1318"/>
      <c r="GJ3" s="1318"/>
      <c r="GK3" s="1318"/>
      <c r="GL3" s="1318"/>
      <c r="GM3" s="1318"/>
      <c r="GN3" s="1318"/>
      <c r="GO3" s="1318"/>
      <c r="GP3" s="1318"/>
      <c r="GQ3" s="1318"/>
      <c r="GR3" s="1318"/>
      <c r="GS3" s="1318"/>
      <c r="GT3" s="1318"/>
      <c r="GU3" s="1318"/>
      <c r="GV3" s="1318"/>
      <c r="GW3" s="1318"/>
      <c r="GX3" s="1318"/>
      <c r="GY3" s="1318"/>
      <c r="GZ3" s="1318"/>
      <c r="HA3" s="1318"/>
      <c r="HB3" s="1318"/>
      <c r="HC3" s="1318"/>
      <c r="HD3" s="1318"/>
      <c r="HE3" s="1318"/>
      <c r="HF3" s="1318"/>
      <c r="HG3" s="1318"/>
      <c r="HH3" s="1318"/>
      <c r="HI3" s="1318"/>
      <c r="HJ3" s="1318"/>
      <c r="HK3" s="1318"/>
      <c r="HL3" s="1318"/>
      <c r="HM3" s="1318"/>
      <c r="HN3" s="1318"/>
      <c r="HO3" s="1318"/>
      <c r="HP3" s="1318"/>
      <c r="HQ3" s="1318"/>
      <c r="HR3" s="1318"/>
      <c r="HS3" s="1318"/>
      <c r="HT3" s="1318"/>
      <c r="HU3" s="1318"/>
      <c r="HV3" s="1318"/>
      <c r="HW3" s="1318"/>
      <c r="HX3" s="1318"/>
      <c r="HY3" s="1318"/>
      <c r="HZ3" s="1318"/>
      <c r="IA3" s="1318"/>
      <c r="IB3" s="1318"/>
      <c r="IC3" s="1318"/>
      <c r="ID3" s="1318"/>
      <c r="IE3" s="1318"/>
      <c r="IF3" s="1318"/>
      <c r="IG3" s="1318"/>
      <c r="IH3" s="1318"/>
      <c r="II3" s="1318"/>
      <c r="IJ3" s="1318"/>
      <c r="IK3" s="1318"/>
      <c r="IL3" s="1318"/>
      <c r="IM3" s="1318"/>
      <c r="IN3" s="1318"/>
      <c r="IO3" s="1318"/>
      <c r="IP3" s="1318"/>
      <c r="IQ3" s="1318"/>
      <c r="IR3" s="1318"/>
      <c r="IS3" s="1318"/>
      <c r="IT3" s="1318"/>
      <c r="IU3" s="1318"/>
      <c r="IV3" s="1318"/>
    </row>
    <row r="4" spans="1:256" s="63" customFormat="1" ht="15" customHeight="1">
      <c r="A4" s="1317"/>
      <c r="B4" s="1317"/>
      <c r="C4" s="1317"/>
      <c r="D4" s="1317"/>
      <c r="E4" s="1317"/>
      <c r="F4" s="1317"/>
      <c r="G4" s="1317"/>
      <c r="H4" s="1317"/>
      <c r="I4" s="1317"/>
      <c r="J4" s="1317"/>
      <c r="K4" s="1317"/>
      <c r="L4" s="1317"/>
      <c r="M4" s="1317"/>
      <c r="N4" s="1317"/>
      <c r="O4" s="1317"/>
      <c r="P4" s="1317"/>
      <c r="Q4" s="1317"/>
      <c r="R4" s="1317"/>
      <c r="S4" s="1317"/>
      <c r="T4" s="1317"/>
      <c r="U4" s="1317"/>
      <c r="V4" s="1317"/>
      <c r="W4" s="1317"/>
      <c r="X4" s="1317"/>
      <c r="Y4" s="1317"/>
      <c r="Z4" s="1317"/>
      <c r="AA4" s="1317"/>
      <c r="AB4" s="1317"/>
      <c r="AC4" s="1317"/>
      <c r="AD4" s="1317"/>
      <c r="AE4" s="1317"/>
      <c r="AF4" s="1317"/>
      <c r="AG4" s="1317"/>
      <c r="AH4" s="1318"/>
      <c r="AI4" s="1318"/>
      <c r="AJ4" s="1318"/>
      <c r="AK4" s="1318"/>
      <c r="AL4" s="1318"/>
      <c r="AM4" s="1318"/>
      <c r="AN4" s="1318"/>
      <c r="AO4" s="1318"/>
      <c r="AP4" s="1318"/>
      <c r="AQ4" s="1318"/>
      <c r="AR4" s="1318"/>
      <c r="AS4" s="1318"/>
      <c r="AT4" s="1318"/>
      <c r="AU4" s="1318"/>
      <c r="AV4" s="1318"/>
      <c r="AW4" s="1318"/>
      <c r="AX4" s="1318"/>
      <c r="AY4" s="1318"/>
      <c r="AZ4" s="1318"/>
      <c r="BA4" s="1318"/>
      <c r="BB4" s="1318"/>
      <c r="BC4" s="1318"/>
      <c r="BD4" s="1318"/>
      <c r="BE4" s="1318"/>
      <c r="BF4" s="1318"/>
      <c r="BG4" s="1318"/>
      <c r="BH4" s="1318"/>
      <c r="BI4" s="1318"/>
      <c r="BJ4" s="1318"/>
      <c r="BK4" s="1318"/>
      <c r="BL4" s="1318"/>
      <c r="BM4" s="1318"/>
      <c r="BN4" s="1318"/>
      <c r="BO4" s="1318"/>
      <c r="BP4" s="1318"/>
      <c r="BQ4" s="1318"/>
      <c r="BR4" s="1318"/>
      <c r="BS4" s="1318"/>
      <c r="BT4" s="1318"/>
      <c r="BU4" s="1318"/>
      <c r="BV4" s="1318"/>
      <c r="BW4" s="1318"/>
      <c r="BX4" s="1318"/>
      <c r="BY4" s="1318"/>
      <c r="BZ4" s="1318"/>
      <c r="CA4" s="1318"/>
      <c r="CB4" s="1318"/>
      <c r="CC4" s="1318"/>
      <c r="CD4" s="1318"/>
      <c r="CE4" s="1318"/>
      <c r="CF4" s="1318"/>
      <c r="CG4" s="1318"/>
      <c r="CH4" s="1318"/>
      <c r="CI4" s="1318"/>
      <c r="CJ4" s="1318"/>
      <c r="CK4" s="1318"/>
      <c r="CL4" s="1318"/>
      <c r="CM4" s="1318"/>
      <c r="CN4" s="1318"/>
      <c r="CO4" s="1318"/>
      <c r="CP4" s="1318"/>
      <c r="CQ4" s="1318"/>
      <c r="CR4" s="1318"/>
      <c r="CS4" s="1318"/>
      <c r="CT4" s="1318"/>
      <c r="CU4" s="1318"/>
      <c r="CV4" s="1318"/>
      <c r="CW4" s="1318"/>
      <c r="CX4" s="1318"/>
      <c r="CY4" s="1318"/>
      <c r="CZ4" s="1318"/>
      <c r="DA4" s="1318"/>
      <c r="DB4" s="1318"/>
      <c r="DC4" s="1318"/>
      <c r="DD4" s="1318"/>
      <c r="DE4" s="1318"/>
      <c r="DF4" s="1318"/>
      <c r="DG4" s="1318"/>
      <c r="DH4" s="1318"/>
      <c r="DI4" s="1318"/>
      <c r="DJ4" s="1318"/>
      <c r="DK4" s="1318"/>
      <c r="DL4" s="1318"/>
      <c r="DM4" s="1318"/>
      <c r="DN4" s="1318"/>
      <c r="DO4" s="1318"/>
      <c r="DP4" s="1318"/>
      <c r="DQ4" s="1318"/>
      <c r="DR4" s="1318"/>
      <c r="DS4" s="1318"/>
      <c r="DT4" s="1318"/>
      <c r="DU4" s="1318"/>
      <c r="DV4" s="1318"/>
      <c r="DW4" s="1318"/>
      <c r="DX4" s="1318"/>
      <c r="DY4" s="1318"/>
      <c r="DZ4" s="1318"/>
      <c r="EA4" s="1318"/>
      <c r="EB4" s="1318"/>
      <c r="EC4" s="1318"/>
      <c r="ED4" s="1318"/>
      <c r="EE4" s="1318"/>
      <c r="EF4" s="1318"/>
      <c r="EG4" s="1318"/>
      <c r="EH4" s="1318"/>
      <c r="EI4" s="1318"/>
      <c r="EJ4" s="1318"/>
      <c r="EK4" s="1318"/>
      <c r="EL4" s="1318"/>
      <c r="EM4" s="1318"/>
      <c r="EN4" s="1318"/>
      <c r="EO4" s="1318"/>
      <c r="EP4" s="1318"/>
      <c r="EQ4" s="1318"/>
      <c r="ER4" s="1318"/>
      <c r="ES4" s="1318"/>
      <c r="ET4" s="1318"/>
      <c r="EU4" s="1318"/>
      <c r="EV4" s="1318"/>
      <c r="EW4" s="1318"/>
      <c r="EX4" s="1318"/>
      <c r="EY4" s="1318"/>
      <c r="EZ4" s="1318"/>
      <c r="FA4" s="1318"/>
      <c r="FB4" s="1318"/>
      <c r="FC4" s="1318"/>
      <c r="FD4" s="1318"/>
      <c r="FE4" s="1318"/>
      <c r="FF4" s="1318"/>
      <c r="FG4" s="1318"/>
      <c r="FH4" s="1318"/>
      <c r="FI4" s="1318"/>
      <c r="FJ4" s="1318"/>
      <c r="FK4" s="1318"/>
      <c r="FL4" s="1318"/>
      <c r="FM4" s="1318"/>
      <c r="FN4" s="1318"/>
      <c r="FO4" s="1318"/>
      <c r="FP4" s="1318"/>
      <c r="FQ4" s="1318"/>
      <c r="FR4" s="1318"/>
      <c r="FS4" s="1318"/>
      <c r="FT4" s="1318"/>
      <c r="FU4" s="1318"/>
      <c r="FV4" s="1318"/>
      <c r="FW4" s="1318"/>
      <c r="FX4" s="1318"/>
      <c r="FY4" s="1318"/>
      <c r="FZ4" s="1318"/>
      <c r="GA4" s="1318"/>
      <c r="GB4" s="1318"/>
      <c r="GC4" s="1318"/>
      <c r="GD4" s="1318"/>
      <c r="GE4" s="1318"/>
      <c r="GF4" s="1318"/>
      <c r="GG4" s="1318"/>
      <c r="GH4" s="1318"/>
      <c r="GI4" s="1318"/>
      <c r="GJ4" s="1318"/>
      <c r="GK4" s="1318"/>
      <c r="GL4" s="1318"/>
      <c r="GM4" s="1318"/>
      <c r="GN4" s="1318"/>
      <c r="GO4" s="1318"/>
      <c r="GP4" s="1318"/>
      <c r="GQ4" s="1318"/>
      <c r="GR4" s="1318"/>
      <c r="GS4" s="1318"/>
      <c r="GT4" s="1318"/>
      <c r="GU4" s="1318"/>
      <c r="GV4" s="1318"/>
      <c r="GW4" s="1318"/>
      <c r="GX4" s="1318"/>
      <c r="GY4" s="1318"/>
      <c r="GZ4" s="1318"/>
      <c r="HA4" s="1318"/>
      <c r="HB4" s="1318"/>
      <c r="HC4" s="1318"/>
      <c r="HD4" s="1318"/>
      <c r="HE4" s="1318"/>
      <c r="HF4" s="1318"/>
      <c r="HG4" s="1318"/>
      <c r="HH4" s="1318"/>
      <c r="HI4" s="1318"/>
      <c r="HJ4" s="1318"/>
      <c r="HK4" s="1318"/>
      <c r="HL4" s="1318"/>
      <c r="HM4" s="1318"/>
      <c r="HN4" s="1318"/>
      <c r="HO4" s="1318"/>
      <c r="HP4" s="1318"/>
      <c r="HQ4" s="1318"/>
      <c r="HR4" s="1318"/>
      <c r="HS4" s="1318"/>
      <c r="HT4" s="1318"/>
      <c r="HU4" s="1318"/>
      <c r="HV4" s="1318"/>
      <c r="HW4" s="1318"/>
      <c r="HX4" s="1318"/>
      <c r="HY4" s="1318"/>
      <c r="HZ4" s="1318"/>
      <c r="IA4" s="1318"/>
      <c r="IB4" s="1318"/>
      <c r="IC4" s="1318"/>
      <c r="ID4" s="1318"/>
      <c r="IE4" s="1318"/>
      <c r="IF4" s="1318"/>
      <c r="IG4" s="1318"/>
      <c r="IH4" s="1318"/>
      <c r="II4" s="1318"/>
      <c r="IJ4" s="1318"/>
      <c r="IK4" s="1318"/>
      <c r="IL4" s="1318"/>
      <c r="IM4" s="1318"/>
      <c r="IN4" s="1318"/>
      <c r="IO4" s="1318"/>
      <c r="IP4" s="1318"/>
      <c r="IQ4" s="1318"/>
      <c r="IR4" s="1318"/>
      <c r="IS4" s="1318"/>
      <c r="IT4" s="1318"/>
      <c r="IU4" s="1318"/>
      <c r="IV4" s="1318"/>
    </row>
    <row r="5" spans="1:256" s="63" customFormat="1" ht="22.5" customHeight="1">
      <c r="A5" s="2531" t="s">
        <v>1766</v>
      </c>
      <c r="B5" s="2531"/>
      <c r="C5" s="2531"/>
      <c r="D5" s="2531"/>
      <c r="E5" s="2531"/>
      <c r="F5" s="2531"/>
      <c r="G5" s="2531"/>
      <c r="H5" s="2531"/>
      <c r="I5" s="2531"/>
      <c r="J5" s="2531"/>
      <c r="K5" s="2531"/>
      <c r="L5" s="2531"/>
      <c r="M5" s="2531"/>
      <c r="N5" s="2531"/>
      <c r="O5" s="2531"/>
      <c r="P5" s="2531"/>
      <c r="Q5" s="2531"/>
      <c r="R5" s="2531"/>
      <c r="S5" s="2531"/>
      <c r="T5" s="2531"/>
      <c r="U5" s="2531"/>
      <c r="V5" s="2531"/>
      <c r="W5" s="2531"/>
      <c r="X5" s="2531"/>
      <c r="Y5" s="2531"/>
      <c r="Z5" s="2531"/>
      <c r="AA5" s="2531"/>
      <c r="AB5" s="2531"/>
      <c r="AC5" s="2531"/>
      <c r="AD5" s="2531"/>
      <c r="AE5" s="1321"/>
      <c r="AF5" s="1321"/>
      <c r="AG5" s="1321"/>
      <c r="AH5" s="1318"/>
      <c r="AI5" s="1318"/>
      <c r="AJ5" s="1318"/>
      <c r="AK5" s="1318"/>
      <c r="AL5" s="1318"/>
      <c r="AM5" s="1318"/>
      <c r="AN5" s="1318"/>
      <c r="AO5" s="1318"/>
      <c r="AP5" s="1318"/>
      <c r="AQ5" s="1318"/>
      <c r="AR5" s="1318"/>
      <c r="AS5" s="1318"/>
      <c r="AT5" s="1318"/>
      <c r="AU5" s="1318"/>
      <c r="AV5" s="1318"/>
      <c r="AW5" s="1318"/>
      <c r="AX5" s="1318"/>
      <c r="AY5" s="1318"/>
      <c r="AZ5" s="1318"/>
      <c r="BA5" s="1318"/>
      <c r="BB5" s="1318"/>
      <c r="BC5" s="1318"/>
      <c r="BD5" s="1318"/>
      <c r="BE5" s="1318"/>
      <c r="BF5" s="1318"/>
      <c r="BG5" s="1318"/>
      <c r="BH5" s="1318"/>
      <c r="BI5" s="1318"/>
      <c r="BJ5" s="1318"/>
      <c r="BK5" s="1318"/>
      <c r="BL5" s="1318"/>
      <c r="BM5" s="1318"/>
      <c r="BN5" s="1318"/>
      <c r="BO5" s="1318"/>
      <c r="BP5" s="1318"/>
      <c r="BQ5" s="1318"/>
      <c r="BR5" s="1318"/>
      <c r="BS5" s="1318"/>
      <c r="BT5" s="1318"/>
      <c r="BU5" s="1318"/>
      <c r="BV5" s="1318"/>
      <c r="BW5" s="1318"/>
      <c r="BX5" s="1318"/>
      <c r="BY5" s="1318"/>
      <c r="BZ5" s="1318"/>
      <c r="CA5" s="1318"/>
      <c r="CB5" s="1318"/>
      <c r="CC5" s="1318"/>
      <c r="CD5" s="1318"/>
      <c r="CE5" s="1318"/>
      <c r="CF5" s="1318"/>
      <c r="CG5" s="1318"/>
      <c r="CH5" s="1318"/>
      <c r="CI5" s="1318"/>
      <c r="CJ5" s="1318"/>
      <c r="CK5" s="1318"/>
      <c r="CL5" s="1318"/>
      <c r="CM5" s="1318"/>
      <c r="CN5" s="1318"/>
      <c r="CO5" s="1318"/>
      <c r="CP5" s="1318"/>
      <c r="CQ5" s="1318"/>
      <c r="CR5" s="1318"/>
      <c r="CS5" s="1318"/>
      <c r="CT5" s="1318"/>
      <c r="CU5" s="1318"/>
      <c r="CV5" s="1318"/>
      <c r="CW5" s="1318"/>
      <c r="CX5" s="1318"/>
      <c r="CY5" s="1318"/>
      <c r="CZ5" s="1318"/>
      <c r="DA5" s="1318"/>
      <c r="DB5" s="1318"/>
      <c r="DC5" s="1318"/>
      <c r="DD5" s="1318"/>
      <c r="DE5" s="1318"/>
      <c r="DF5" s="1318"/>
      <c r="DG5" s="1318"/>
      <c r="DH5" s="1318"/>
      <c r="DI5" s="1318"/>
      <c r="DJ5" s="1318"/>
      <c r="DK5" s="1318"/>
      <c r="DL5" s="1318"/>
      <c r="DM5" s="1318"/>
      <c r="DN5" s="1318"/>
      <c r="DO5" s="1318"/>
      <c r="DP5" s="1318"/>
      <c r="DQ5" s="1318"/>
      <c r="DR5" s="1318"/>
      <c r="DS5" s="1318"/>
      <c r="DT5" s="1318"/>
      <c r="DU5" s="1318"/>
      <c r="DV5" s="1318"/>
      <c r="DW5" s="1318"/>
      <c r="DX5" s="1318"/>
      <c r="DY5" s="1318"/>
      <c r="DZ5" s="1318"/>
      <c r="EA5" s="1318"/>
      <c r="EB5" s="1318"/>
      <c r="EC5" s="1318"/>
      <c r="ED5" s="1318"/>
      <c r="EE5" s="1318"/>
      <c r="EF5" s="1318"/>
      <c r="EG5" s="1318"/>
      <c r="EH5" s="1318"/>
      <c r="EI5" s="1318"/>
      <c r="EJ5" s="1318"/>
      <c r="EK5" s="1318"/>
      <c r="EL5" s="1318"/>
      <c r="EM5" s="1318"/>
      <c r="EN5" s="1318"/>
      <c r="EO5" s="1318"/>
      <c r="EP5" s="1318"/>
      <c r="EQ5" s="1318"/>
      <c r="ER5" s="1318"/>
      <c r="ES5" s="1318"/>
      <c r="ET5" s="1318"/>
      <c r="EU5" s="1318"/>
      <c r="EV5" s="1318"/>
      <c r="EW5" s="1318"/>
      <c r="EX5" s="1318"/>
      <c r="EY5" s="1318"/>
      <c r="EZ5" s="1318"/>
      <c r="FA5" s="1318"/>
      <c r="FB5" s="1318"/>
      <c r="FC5" s="1318"/>
      <c r="FD5" s="1318"/>
      <c r="FE5" s="1318"/>
      <c r="FF5" s="1318"/>
      <c r="FG5" s="1318"/>
      <c r="FH5" s="1318"/>
      <c r="FI5" s="1318"/>
      <c r="FJ5" s="1318"/>
      <c r="FK5" s="1318"/>
      <c r="FL5" s="1318"/>
      <c r="FM5" s="1318"/>
      <c r="FN5" s="1318"/>
      <c r="FO5" s="1318"/>
      <c r="FP5" s="1318"/>
      <c r="FQ5" s="1318"/>
      <c r="FR5" s="1318"/>
      <c r="FS5" s="1318"/>
      <c r="FT5" s="1318"/>
      <c r="FU5" s="1318"/>
      <c r="FV5" s="1318"/>
      <c r="FW5" s="1318"/>
      <c r="FX5" s="1318"/>
      <c r="FY5" s="1318"/>
      <c r="FZ5" s="1318"/>
      <c r="GA5" s="1318"/>
      <c r="GB5" s="1318"/>
      <c r="GC5" s="1318"/>
      <c r="GD5" s="1318"/>
      <c r="GE5" s="1318"/>
      <c r="GF5" s="1318"/>
      <c r="GG5" s="1318"/>
      <c r="GH5" s="1318"/>
      <c r="GI5" s="1318"/>
      <c r="GJ5" s="1318"/>
      <c r="GK5" s="1318"/>
      <c r="GL5" s="1318"/>
      <c r="GM5" s="1318"/>
      <c r="GN5" s="1318"/>
      <c r="GO5" s="1318"/>
      <c r="GP5" s="1318"/>
      <c r="GQ5" s="1318"/>
      <c r="GR5" s="1318"/>
      <c r="GS5" s="1318"/>
      <c r="GT5" s="1318"/>
      <c r="GU5" s="1318"/>
      <c r="GV5" s="1318"/>
      <c r="GW5" s="1318"/>
      <c r="GX5" s="1318"/>
      <c r="GY5" s="1318"/>
      <c r="GZ5" s="1318"/>
      <c r="HA5" s="1318"/>
      <c r="HB5" s="1318"/>
      <c r="HC5" s="1318"/>
      <c r="HD5" s="1318"/>
      <c r="HE5" s="1318"/>
      <c r="HF5" s="1318"/>
      <c r="HG5" s="1318"/>
      <c r="HH5" s="1318"/>
      <c r="HI5" s="1318"/>
      <c r="HJ5" s="1318"/>
      <c r="HK5" s="1318"/>
      <c r="HL5" s="1318"/>
      <c r="HM5" s="1318"/>
      <c r="HN5" s="1318"/>
      <c r="HO5" s="1318"/>
      <c r="HP5" s="1318"/>
      <c r="HQ5" s="1318"/>
      <c r="HR5" s="1318"/>
      <c r="HS5" s="1318"/>
      <c r="HT5" s="1318"/>
      <c r="HU5" s="1318"/>
      <c r="HV5" s="1318"/>
      <c r="HW5" s="1318"/>
      <c r="HX5" s="1318"/>
      <c r="HY5" s="1318"/>
      <c r="HZ5" s="1318"/>
      <c r="IA5" s="1318"/>
      <c r="IB5" s="1318"/>
      <c r="IC5" s="1318"/>
      <c r="ID5" s="1318"/>
      <c r="IE5" s="1318"/>
      <c r="IF5" s="1318"/>
      <c r="IG5" s="1318"/>
      <c r="IH5" s="1318"/>
      <c r="II5" s="1318"/>
      <c r="IJ5" s="1318"/>
      <c r="IK5" s="1318"/>
      <c r="IL5" s="1318"/>
      <c r="IM5" s="1318"/>
      <c r="IN5" s="1318"/>
      <c r="IO5" s="1318"/>
      <c r="IP5" s="1318"/>
      <c r="IQ5" s="1318"/>
      <c r="IR5" s="1318"/>
      <c r="IS5" s="1318"/>
      <c r="IT5" s="1318"/>
      <c r="IU5" s="1318"/>
      <c r="IV5" s="1318"/>
    </row>
    <row r="6" spans="1:256" s="63" customFormat="1" ht="15" customHeight="1">
      <c r="A6" s="1317"/>
      <c r="B6" s="1317"/>
      <c r="C6" s="1317"/>
      <c r="D6" s="1322"/>
      <c r="E6" s="1322"/>
      <c r="F6" s="1322"/>
      <c r="G6" s="1322"/>
      <c r="H6" s="1322"/>
      <c r="I6" s="1322"/>
      <c r="J6" s="1322"/>
      <c r="K6" s="1322"/>
      <c r="L6" s="1322"/>
      <c r="M6" s="1322"/>
      <c r="N6" s="1322"/>
      <c r="O6" s="1322"/>
      <c r="P6" s="1322"/>
      <c r="Q6" s="1317"/>
      <c r="R6" s="1317"/>
      <c r="S6" s="1317"/>
      <c r="T6" s="1317"/>
      <c r="U6" s="1317"/>
      <c r="V6" s="1317"/>
      <c r="W6" s="1319"/>
      <c r="X6" s="1319"/>
      <c r="Y6" s="1319"/>
      <c r="Z6" s="1319"/>
      <c r="AA6" s="1319"/>
      <c r="AB6" s="1319"/>
      <c r="AC6" s="1319"/>
      <c r="AD6" s="1319"/>
      <c r="AE6" s="1319"/>
      <c r="AF6" s="1319"/>
      <c r="AG6" s="1319"/>
      <c r="AH6" s="1318"/>
      <c r="AI6" s="1318"/>
      <c r="AJ6" s="1318"/>
      <c r="AK6" s="1318"/>
      <c r="AL6" s="1318"/>
      <c r="AM6" s="1318"/>
      <c r="AN6" s="1318"/>
      <c r="AO6" s="1318"/>
      <c r="AP6" s="1318"/>
      <c r="AQ6" s="1318"/>
      <c r="AR6" s="1318"/>
      <c r="AS6" s="1318"/>
      <c r="AT6" s="1318"/>
      <c r="AU6" s="1318"/>
      <c r="AV6" s="1318"/>
      <c r="AW6" s="1318"/>
      <c r="AX6" s="1318"/>
      <c r="AY6" s="1318"/>
      <c r="AZ6" s="1318"/>
      <c r="BA6" s="1318"/>
      <c r="BB6" s="1318"/>
      <c r="BC6" s="1318"/>
      <c r="BD6" s="1318"/>
      <c r="BE6" s="1318"/>
      <c r="BF6" s="1318"/>
      <c r="BG6" s="1318"/>
      <c r="BH6" s="1318"/>
      <c r="BI6" s="1318"/>
      <c r="BJ6" s="1318"/>
      <c r="BK6" s="1318"/>
      <c r="BL6" s="1318"/>
      <c r="BM6" s="1318"/>
      <c r="BN6" s="1318"/>
      <c r="BO6" s="1318"/>
      <c r="BP6" s="1318"/>
      <c r="BQ6" s="1318"/>
      <c r="BR6" s="1318"/>
      <c r="BS6" s="1318"/>
      <c r="BT6" s="1318"/>
      <c r="BU6" s="1318"/>
      <c r="BV6" s="1318"/>
      <c r="BW6" s="1318"/>
      <c r="BX6" s="1318"/>
      <c r="BY6" s="1318"/>
      <c r="BZ6" s="1318"/>
      <c r="CA6" s="1318"/>
      <c r="CB6" s="1318"/>
      <c r="CC6" s="1318"/>
      <c r="CD6" s="1318"/>
      <c r="CE6" s="1318"/>
      <c r="CF6" s="1318"/>
      <c r="CG6" s="1318"/>
      <c r="CH6" s="1318"/>
      <c r="CI6" s="1318"/>
      <c r="CJ6" s="1318"/>
      <c r="CK6" s="1318"/>
      <c r="CL6" s="1318"/>
      <c r="CM6" s="1318"/>
      <c r="CN6" s="1318"/>
      <c r="CO6" s="1318"/>
      <c r="CP6" s="1318"/>
      <c r="CQ6" s="1318"/>
      <c r="CR6" s="1318"/>
      <c r="CS6" s="1318"/>
      <c r="CT6" s="1318"/>
      <c r="CU6" s="1318"/>
      <c r="CV6" s="1318"/>
      <c r="CW6" s="1318"/>
      <c r="CX6" s="1318"/>
      <c r="CY6" s="1318"/>
      <c r="CZ6" s="1318"/>
      <c r="DA6" s="1318"/>
      <c r="DB6" s="1318"/>
      <c r="DC6" s="1318"/>
      <c r="DD6" s="1318"/>
      <c r="DE6" s="1318"/>
      <c r="DF6" s="1318"/>
      <c r="DG6" s="1318"/>
      <c r="DH6" s="1318"/>
      <c r="DI6" s="1318"/>
      <c r="DJ6" s="1318"/>
      <c r="DK6" s="1318"/>
      <c r="DL6" s="1318"/>
      <c r="DM6" s="1318"/>
      <c r="DN6" s="1318"/>
      <c r="DO6" s="1318"/>
      <c r="DP6" s="1318"/>
      <c r="DQ6" s="1318"/>
      <c r="DR6" s="1318"/>
      <c r="DS6" s="1318"/>
      <c r="DT6" s="1318"/>
      <c r="DU6" s="1318"/>
      <c r="DV6" s="1318"/>
      <c r="DW6" s="1318"/>
      <c r="DX6" s="1318"/>
      <c r="DY6" s="1318"/>
      <c r="DZ6" s="1318"/>
      <c r="EA6" s="1318"/>
      <c r="EB6" s="1318"/>
      <c r="EC6" s="1318"/>
      <c r="ED6" s="1318"/>
      <c r="EE6" s="1318"/>
      <c r="EF6" s="1318"/>
      <c r="EG6" s="1318"/>
      <c r="EH6" s="1318"/>
      <c r="EI6" s="1318"/>
      <c r="EJ6" s="1318"/>
      <c r="EK6" s="1318"/>
      <c r="EL6" s="1318"/>
      <c r="EM6" s="1318"/>
      <c r="EN6" s="1318"/>
      <c r="EO6" s="1318"/>
      <c r="EP6" s="1318"/>
      <c r="EQ6" s="1318"/>
      <c r="ER6" s="1318"/>
      <c r="ES6" s="1318"/>
      <c r="ET6" s="1318"/>
      <c r="EU6" s="1318"/>
      <c r="EV6" s="1318"/>
      <c r="EW6" s="1318"/>
      <c r="EX6" s="1318"/>
      <c r="EY6" s="1318"/>
      <c r="EZ6" s="1318"/>
      <c r="FA6" s="1318"/>
      <c r="FB6" s="1318"/>
      <c r="FC6" s="1318"/>
      <c r="FD6" s="1318"/>
      <c r="FE6" s="1318"/>
      <c r="FF6" s="1318"/>
      <c r="FG6" s="1318"/>
      <c r="FH6" s="1318"/>
      <c r="FI6" s="1318"/>
      <c r="FJ6" s="1318"/>
      <c r="FK6" s="1318"/>
      <c r="FL6" s="1318"/>
      <c r="FM6" s="1318"/>
      <c r="FN6" s="1318"/>
      <c r="FO6" s="1318"/>
      <c r="FP6" s="1318"/>
      <c r="FQ6" s="1318"/>
      <c r="FR6" s="1318"/>
      <c r="FS6" s="1318"/>
      <c r="FT6" s="1318"/>
      <c r="FU6" s="1318"/>
      <c r="FV6" s="1318"/>
      <c r="FW6" s="1318"/>
      <c r="FX6" s="1318"/>
      <c r="FY6" s="1318"/>
      <c r="FZ6" s="1318"/>
      <c r="GA6" s="1318"/>
      <c r="GB6" s="1318"/>
      <c r="GC6" s="1318"/>
      <c r="GD6" s="1318"/>
      <c r="GE6" s="1318"/>
      <c r="GF6" s="1318"/>
      <c r="GG6" s="1318"/>
      <c r="GH6" s="1318"/>
      <c r="GI6" s="1318"/>
      <c r="GJ6" s="1318"/>
      <c r="GK6" s="1318"/>
      <c r="GL6" s="1318"/>
      <c r="GM6" s="1318"/>
      <c r="GN6" s="1318"/>
      <c r="GO6" s="1318"/>
      <c r="GP6" s="1318"/>
      <c r="GQ6" s="1318"/>
      <c r="GR6" s="1318"/>
      <c r="GS6" s="1318"/>
      <c r="GT6" s="1318"/>
      <c r="GU6" s="1318"/>
      <c r="GV6" s="1318"/>
      <c r="GW6" s="1318"/>
      <c r="GX6" s="1318"/>
      <c r="GY6" s="1318"/>
      <c r="GZ6" s="1318"/>
      <c r="HA6" s="1318"/>
      <c r="HB6" s="1318"/>
      <c r="HC6" s="1318"/>
      <c r="HD6" s="1318"/>
      <c r="HE6" s="1318"/>
      <c r="HF6" s="1318"/>
      <c r="HG6" s="1318"/>
      <c r="HH6" s="1318"/>
      <c r="HI6" s="1318"/>
      <c r="HJ6" s="1318"/>
      <c r="HK6" s="1318"/>
      <c r="HL6" s="1318"/>
      <c r="HM6" s="1318"/>
      <c r="HN6" s="1318"/>
      <c r="HO6" s="1318"/>
      <c r="HP6" s="1318"/>
      <c r="HQ6" s="1318"/>
      <c r="HR6" s="1318"/>
      <c r="HS6" s="1318"/>
      <c r="HT6" s="1318"/>
      <c r="HU6" s="1318"/>
      <c r="HV6" s="1318"/>
      <c r="HW6" s="1318"/>
      <c r="HX6" s="1318"/>
      <c r="HY6" s="1318"/>
      <c r="HZ6" s="1318"/>
      <c r="IA6" s="1318"/>
      <c r="IB6" s="1318"/>
      <c r="IC6" s="1318"/>
      <c r="ID6" s="1318"/>
      <c r="IE6" s="1318"/>
      <c r="IF6" s="1318"/>
      <c r="IG6" s="1318"/>
      <c r="IH6" s="1318"/>
      <c r="II6" s="1318"/>
      <c r="IJ6" s="1318"/>
      <c r="IK6" s="1318"/>
      <c r="IL6" s="1318"/>
      <c r="IM6" s="1318"/>
      <c r="IN6" s="1318"/>
      <c r="IO6" s="1318"/>
      <c r="IP6" s="1318"/>
      <c r="IQ6" s="1318"/>
      <c r="IR6" s="1318"/>
      <c r="IS6" s="1318"/>
      <c r="IT6" s="1318"/>
      <c r="IU6" s="1318"/>
      <c r="IV6" s="1318"/>
    </row>
    <row r="7" spans="1:256" s="63" customFormat="1" ht="15" customHeight="1">
      <c r="A7" s="1317"/>
      <c r="B7" s="1317"/>
      <c r="C7" s="1317"/>
      <c r="D7" s="1322"/>
      <c r="E7" s="1322"/>
      <c r="F7" s="1322"/>
      <c r="G7" s="1322"/>
      <c r="H7" s="1322"/>
      <c r="I7" s="1322"/>
      <c r="J7" s="1322"/>
      <c r="K7" s="1322"/>
      <c r="L7" s="1322"/>
      <c r="M7" s="1322"/>
      <c r="N7" s="1322"/>
      <c r="O7" s="1322"/>
      <c r="P7" s="1322"/>
      <c r="Q7" s="1317"/>
      <c r="R7" s="1317"/>
      <c r="S7" s="1317"/>
      <c r="T7" s="1317"/>
      <c r="U7" s="1317"/>
      <c r="V7" s="1317"/>
      <c r="W7" s="1319"/>
      <c r="X7" s="1319"/>
      <c r="Y7" s="1319"/>
      <c r="Z7" s="1319"/>
      <c r="AA7" s="1319"/>
      <c r="AB7" s="1319"/>
      <c r="AC7" s="1319"/>
      <c r="AD7" s="1319"/>
      <c r="AE7" s="1319"/>
      <c r="AF7" s="1319"/>
      <c r="AG7" s="1319"/>
      <c r="AH7" s="1318"/>
      <c r="AI7" s="1318"/>
      <c r="AJ7" s="1318"/>
      <c r="AK7" s="1318"/>
      <c r="AL7" s="1318"/>
      <c r="AM7" s="1318"/>
      <c r="AN7" s="1318"/>
      <c r="AO7" s="1318"/>
      <c r="AP7" s="1318"/>
      <c r="AQ7" s="1318"/>
      <c r="AR7" s="1318"/>
      <c r="AS7" s="1318"/>
      <c r="AT7" s="1318"/>
      <c r="AU7" s="1318"/>
      <c r="AV7" s="1318"/>
      <c r="AW7" s="1318"/>
      <c r="AX7" s="1318"/>
      <c r="AY7" s="1318"/>
      <c r="AZ7" s="1318"/>
      <c r="BA7" s="1318"/>
      <c r="BB7" s="1318"/>
      <c r="BC7" s="1318"/>
      <c r="BD7" s="1318"/>
      <c r="BE7" s="1318"/>
      <c r="BF7" s="1318"/>
      <c r="BG7" s="1318"/>
      <c r="BH7" s="1318"/>
      <c r="BI7" s="1318"/>
      <c r="BJ7" s="1318"/>
      <c r="BK7" s="1318"/>
      <c r="BL7" s="1318"/>
      <c r="BM7" s="1318"/>
      <c r="BN7" s="1318"/>
      <c r="BO7" s="1318"/>
      <c r="BP7" s="1318"/>
      <c r="BQ7" s="1318"/>
      <c r="BR7" s="1318"/>
      <c r="BS7" s="1318"/>
      <c r="BT7" s="1318"/>
      <c r="BU7" s="1318"/>
      <c r="BV7" s="1318"/>
      <c r="BW7" s="1318"/>
      <c r="BX7" s="1318"/>
      <c r="BY7" s="1318"/>
      <c r="BZ7" s="1318"/>
      <c r="CA7" s="1318"/>
      <c r="CB7" s="1318"/>
      <c r="CC7" s="1318"/>
      <c r="CD7" s="1318"/>
      <c r="CE7" s="1318"/>
      <c r="CF7" s="1318"/>
      <c r="CG7" s="1318"/>
      <c r="CH7" s="1318"/>
      <c r="CI7" s="1318"/>
      <c r="CJ7" s="1318"/>
      <c r="CK7" s="1318"/>
      <c r="CL7" s="1318"/>
      <c r="CM7" s="1318"/>
      <c r="CN7" s="1318"/>
      <c r="CO7" s="1318"/>
      <c r="CP7" s="1318"/>
      <c r="CQ7" s="1318"/>
      <c r="CR7" s="1318"/>
      <c r="CS7" s="1318"/>
      <c r="CT7" s="1318"/>
      <c r="CU7" s="1318"/>
      <c r="CV7" s="1318"/>
      <c r="CW7" s="1318"/>
      <c r="CX7" s="1318"/>
      <c r="CY7" s="1318"/>
      <c r="CZ7" s="1318"/>
      <c r="DA7" s="1318"/>
      <c r="DB7" s="1318"/>
      <c r="DC7" s="1318"/>
      <c r="DD7" s="1318"/>
      <c r="DE7" s="1318"/>
      <c r="DF7" s="1318"/>
      <c r="DG7" s="1318"/>
      <c r="DH7" s="1318"/>
      <c r="DI7" s="1318"/>
      <c r="DJ7" s="1318"/>
      <c r="DK7" s="1318"/>
      <c r="DL7" s="1318"/>
      <c r="DM7" s="1318"/>
      <c r="DN7" s="1318"/>
      <c r="DO7" s="1318"/>
      <c r="DP7" s="1318"/>
      <c r="DQ7" s="1318"/>
      <c r="DR7" s="1318"/>
      <c r="DS7" s="1318"/>
      <c r="DT7" s="1318"/>
      <c r="DU7" s="1318"/>
      <c r="DV7" s="1318"/>
      <c r="DW7" s="1318"/>
      <c r="DX7" s="1318"/>
      <c r="DY7" s="1318"/>
      <c r="DZ7" s="1318"/>
      <c r="EA7" s="1318"/>
      <c r="EB7" s="1318"/>
      <c r="EC7" s="1318"/>
      <c r="ED7" s="1318"/>
      <c r="EE7" s="1318"/>
      <c r="EF7" s="1318"/>
      <c r="EG7" s="1318"/>
      <c r="EH7" s="1318"/>
      <c r="EI7" s="1318"/>
      <c r="EJ7" s="1318"/>
      <c r="EK7" s="1318"/>
      <c r="EL7" s="1318"/>
      <c r="EM7" s="1318"/>
      <c r="EN7" s="1318"/>
      <c r="EO7" s="1318"/>
      <c r="EP7" s="1318"/>
      <c r="EQ7" s="1318"/>
      <c r="ER7" s="1318"/>
      <c r="ES7" s="1318"/>
      <c r="ET7" s="1318"/>
      <c r="EU7" s="1318"/>
      <c r="EV7" s="1318"/>
      <c r="EW7" s="1318"/>
      <c r="EX7" s="1318"/>
      <c r="EY7" s="1318"/>
      <c r="EZ7" s="1318"/>
      <c r="FA7" s="1318"/>
      <c r="FB7" s="1318"/>
      <c r="FC7" s="1318"/>
      <c r="FD7" s="1318"/>
      <c r="FE7" s="1318"/>
      <c r="FF7" s="1318"/>
      <c r="FG7" s="1318"/>
      <c r="FH7" s="1318"/>
      <c r="FI7" s="1318"/>
      <c r="FJ7" s="1318"/>
      <c r="FK7" s="1318"/>
      <c r="FL7" s="1318"/>
      <c r="FM7" s="1318"/>
      <c r="FN7" s="1318"/>
      <c r="FO7" s="1318"/>
      <c r="FP7" s="1318"/>
      <c r="FQ7" s="1318"/>
      <c r="FR7" s="1318"/>
      <c r="FS7" s="1318"/>
      <c r="FT7" s="1318"/>
      <c r="FU7" s="1318"/>
      <c r="FV7" s="1318"/>
      <c r="FW7" s="1318"/>
      <c r="FX7" s="1318"/>
      <c r="FY7" s="1318"/>
      <c r="FZ7" s="1318"/>
      <c r="GA7" s="1318"/>
      <c r="GB7" s="1318"/>
      <c r="GC7" s="1318"/>
      <c r="GD7" s="1318"/>
      <c r="GE7" s="1318"/>
      <c r="GF7" s="1318"/>
      <c r="GG7" s="1318"/>
      <c r="GH7" s="1318"/>
      <c r="GI7" s="1318"/>
      <c r="GJ7" s="1318"/>
      <c r="GK7" s="1318"/>
      <c r="GL7" s="1318"/>
      <c r="GM7" s="1318"/>
      <c r="GN7" s="1318"/>
      <c r="GO7" s="1318"/>
      <c r="GP7" s="1318"/>
      <c r="GQ7" s="1318"/>
      <c r="GR7" s="1318"/>
      <c r="GS7" s="1318"/>
      <c r="GT7" s="1318"/>
      <c r="GU7" s="1318"/>
      <c r="GV7" s="1318"/>
      <c r="GW7" s="1318"/>
      <c r="GX7" s="1318"/>
      <c r="GY7" s="1318"/>
      <c r="GZ7" s="1318"/>
      <c r="HA7" s="1318"/>
      <c r="HB7" s="1318"/>
      <c r="HC7" s="1318"/>
      <c r="HD7" s="1318"/>
      <c r="HE7" s="1318"/>
      <c r="HF7" s="1318"/>
      <c r="HG7" s="1318"/>
      <c r="HH7" s="1318"/>
      <c r="HI7" s="1318"/>
      <c r="HJ7" s="1318"/>
      <c r="HK7" s="1318"/>
      <c r="HL7" s="1318"/>
      <c r="HM7" s="1318"/>
      <c r="HN7" s="1318"/>
      <c r="HO7" s="1318"/>
      <c r="HP7" s="1318"/>
      <c r="HQ7" s="1318"/>
      <c r="HR7" s="1318"/>
      <c r="HS7" s="1318"/>
      <c r="HT7" s="1318"/>
      <c r="HU7" s="1318"/>
      <c r="HV7" s="1318"/>
      <c r="HW7" s="1318"/>
      <c r="HX7" s="1318"/>
      <c r="HY7" s="1318"/>
      <c r="HZ7" s="1318"/>
      <c r="IA7" s="1318"/>
      <c r="IB7" s="1318"/>
      <c r="IC7" s="1318"/>
      <c r="ID7" s="1318"/>
      <c r="IE7" s="1318"/>
      <c r="IF7" s="1318"/>
      <c r="IG7" s="1318"/>
      <c r="IH7" s="1318"/>
      <c r="II7" s="1318"/>
      <c r="IJ7" s="1318"/>
      <c r="IK7" s="1318"/>
      <c r="IL7" s="1318"/>
      <c r="IM7" s="1318"/>
      <c r="IN7" s="1318"/>
      <c r="IO7" s="1318"/>
      <c r="IP7" s="1318"/>
      <c r="IQ7" s="1318"/>
      <c r="IR7" s="1318"/>
      <c r="IS7" s="1318"/>
      <c r="IT7" s="1318"/>
      <c r="IU7" s="1318"/>
      <c r="IV7" s="1318"/>
    </row>
    <row r="8" spans="1:256" s="63" customFormat="1" ht="21" customHeight="1">
      <c r="A8" s="1317"/>
      <c r="B8" s="1317"/>
      <c r="C8" s="2532" t="s">
        <v>1767</v>
      </c>
      <c r="D8" s="2532"/>
      <c r="E8" s="2532"/>
      <c r="F8" s="2532"/>
      <c r="G8" s="2532"/>
      <c r="H8" s="2532"/>
      <c r="I8" s="2532"/>
      <c r="J8" s="2532"/>
      <c r="K8" s="2532"/>
      <c r="L8" s="2532"/>
      <c r="M8" s="2532"/>
      <c r="N8" s="2532"/>
      <c r="O8" s="2532"/>
      <c r="P8" s="2532"/>
      <c r="Q8" s="2532"/>
      <c r="R8" s="2532"/>
      <c r="S8" s="2532"/>
      <c r="T8" s="2532"/>
      <c r="U8" s="2532"/>
      <c r="V8" s="2532"/>
      <c r="W8" s="2532"/>
      <c r="X8" s="2532"/>
      <c r="Y8" s="2532"/>
      <c r="Z8" s="2532"/>
      <c r="AA8" s="2532"/>
      <c r="AB8" s="2532"/>
      <c r="AC8" s="1319"/>
      <c r="AD8" s="1319"/>
      <c r="AE8" s="1319"/>
      <c r="AF8" s="1319"/>
      <c r="AG8" s="1319"/>
      <c r="AH8" s="1318"/>
      <c r="AI8" s="1318"/>
      <c r="AJ8" s="1318"/>
      <c r="AK8" s="1318"/>
      <c r="AL8" s="1318"/>
      <c r="AM8" s="1318"/>
      <c r="AN8" s="1318"/>
      <c r="AO8" s="1318"/>
      <c r="AP8" s="1318"/>
      <c r="AQ8" s="1318"/>
      <c r="AR8" s="1318"/>
      <c r="AS8" s="1318"/>
      <c r="AT8" s="1318"/>
      <c r="AU8" s="1318"/>
      <c r="AV8" s="1318"/>
      <c r="AW8" s="1318"/>
      <c r="AX8" s="1318"/>
      <c r="AY8" s="1318"/>
      <c r="AZ8" s="1318"/>
      <c r="BA8" s="1318"/>
      <c r="BB8" s="1318"/>
      <c r="BC8" s="1318"/>
      <c r="BD8" s="1318"/>
      <c r="BE8" s="1318"/>
      <c r="BF8" s="1318"/>
      <c r="BG8" s="1318"/>
      <c r="BH8" s="1318"/>
      <c r="BI8" s="1318"/>
      <c r="BJ8" s="1318"/>
      <c r="BK8" s="1318"/>
      <c r="BL8" s="1318"/>
      <c r="BM8" s="1318"/>
      <c r="BN8" s="1318"/>
      <c r="BO8" s="1318"/>
      <c r="BP8" s="1318"/>
      <c r="BQ8" s="1318"/>
      <c r="BR8" s="1318"/>
      <c r="BS8" s="1318"/>
      <c r="BT8" s="1318"/>
      <c r="BU8" s="1318"/>
      <c r="BV8" s="1318"/>
      <c r="BW8" s="1318"/>
      <c r="BX8" s="1318"/>
      <c r="BY8" s="1318"/>
      <c r="BZ8" s="1318"/>
      <c r="CA8" s="1318"/>
      <c r="CB8" s="1318"/>
      <c r="CC8" s="1318"/>
      <c r="CD8" s="1318"/>
      <c r="CE8" s="1318"/>
      <c r="CF8" s="1318"/>
      <c r="CG8" s="1318"/>
      <c r="CH8" s="1318"/>
      <c r="CI8" s="1318"/>
      <c r="CJ8" s="1318"/>
      <c r="CK8" s="1318"/>
      <c r="CL8" s="1318"/>
      <c r="CM8" s="1318"/>
      <c r="CN8" s="1318"/>
      <c r="CO8" s="1318"/>
      <c r="CP8" s="1318"/>
      <c r="CQ8" s="1318"/>
      <c r="CR8" s="1318"/>
      <c r="CS8" s="1318"/>
      <c r="CT8" s="1318"/>
      <c r="CU8" s="1318"/>
      <c r="CV8" s="1318"/>
      <c r="CW8" s="1318"/>
      <c r="CX8" s="1318"/>
      <c r="CY8" s="1318"/>
      <c r="CZ8" s="1318"/>
      <c r="DA8" s="1318"/>
      <c r="DB8" s="1318"/>
      <c r="DC8" s="1318"/>
      <c r="DD8" s="1318"/>
      <c r="DE8" s="1318"/>
      <c r="DF8" s="1318"/>
      <c r="DG8" s="1318"/>
      <c r="DH8" s="1318"/>
      <c r="DI8" s="1318"/>
      <c r="DJ8" s="1318"/>
      <c r="DK8" s="1318"/>
      <c r="DL8" s="1318"/>
      <c r="DM8" s="1318"/>
      <c r="DN8" s="1318"/>
      <c r="DO8" s="1318"/>
      <c r="DP8" s="1318"/>
      <c r="DQ8" s="1318"/>
      <c r="DR8" s="1318"/>
      <c r="DS8" s="1318"/>
      <c r="DT8" s="1318"/>
      <c r="DU8" s="1318"/>
      <c r="DV8" s="1318"/>
      <c r="DW8" s="1318"/>
      <c r="DX8" s="1318"/>
      <c r="DY8" s="1318"/>
      <c r="DZ8" s="1318"/>
      <c r="EA8" s="1318"/>
      <c r="EB8" s="1318"/>
      <c r="EC8" s="1318"/>
      <c r="ED8" s="1318"/>
      <c r="EE8" s="1318"/>
      <c r="EF8" s="1318"/>
      <c r="EG8" s="1318"/>
      <c r="EH8" s="1318"/>
      <c r="EI8" s="1318"/>
      <c r="EJ8" s="1318"/>
      <c r="EK8" s="1318"/>
      <c r="EL8" s="1318"/>
      <c r="EM8" s="1318"/>
      <c r="EN8" s="1318"/>
      <c r="EO8" s="1318"/>
      <c r="EP8" s="1318"/>
      <c r="EQ8" s="1318"/>
      <c r="ER8" s="1318"/>
      <c r="ES8" s="1318"/>
      <c r="ET8" s="1318"/>
      <c r="EU8" s="1318"/>
      <c r="EV8" s="1318"/>
      <c r="EW8" s="1318"/>
      <c r="EX8" s="1318"/>
      <c r="EY8" s="1318"/>
      <c r="EZ8" s="1318"/>
      <c r="FA8" s="1318"/>
      <c r="FB8" s="1318"/>
      <c r="FC8" s="1318"/>
      <c r="FD8" s="1318"/>
      <c r="FE8" s="1318"/>
      <c r="FF8" s="1318"/>
      <c r="FG8" s="1318"/>
      <c r="FH8" s="1318"/>
      <c r="FI8" s="1318"/>
      <c r="FJ8" s="1318"/>
      <c r="FK8" s="1318"/>
      <c r="FL8" s="1318"/>
      <c r="FM8" s="1318"/>
      <c r="FN8" s="1318"/>
      <c r="FO8" s="1318"/>
      <c r="FP8" s="1318"/>
      <c r="FQ8" s="1318"/>
      <c r="FR8" s="1318"/>
      <c r="FS8" s="1318"/>
      <c r="FT8" s="1318"/>
      <c r="FU8" s="1318"/>
      <c r="FV8" s="1318"/>
      <c r="FW8" s="1318"/>
      <c r="FX8" s="1318"/>
      <c r="FY8" s="1318"/>
      <c r="FZ8" s="1318"/>
      <c r="GA8" s="1318"/>
      <c r="GB8" s="1318"/>
      <c r="GC8" s="1318"/>
      <c r="GD8" s="1318"/>
      <c r="GE8" s="1318"/>
      <c r="GF8" s="1318"/>
      <c r="GG8" s="1318"/>
      <c r="GH8" s="1318"/>
      <c r="GI8" s="1318"/>
      <c r="GJ8" s="1318"/>
      <c r="GK8" s="1318"/>
      <c r="GL8" s="1318"/>
      <c r="GM8" s="1318"/>
      <c r="GN8" s="1318"/>
      <c r="GO8" s="1318"/>
      <c r="GP8" s="1318"/>
      <c r="GQ8" s="1318"/>
      <c r="GR8" s="1318"/>
      <c r="GS8" s="1318"/>
      <c r="GT8" s="1318"/>
      <c r="GU8" s="1318"/>
      <c r="GV8" s="1318"/>
      <c r="GW8" s="1318"/>
      <c r="GX8" s="1318"/>
      <c r="GY8" s="1318"/>
      <c r="GZ8" s="1318"/>
      <c r="HA8" s="1318"/>
      <c r="HB8" s="1318"/>
      <c r="HC8" s="1318"/>
      <c r="HD8" s="1318"/>
      <c r="HE8" s="1318"/>
      <c r="HF8" s="1318"/>
      <c r="HG8" s="1318"/>
      <c r="HH8" s="1318"/>
      <c r="HI8" s="1318"/>
      <c r="HJ8" s="1318"/>
      <c r="HK8" s="1318"/>
      <c r="HL8" s="1318"/>
      <c r="HM8" s="1318"/>
      <c r="HN8" s="1318"/>
      <c r="HO8" s="1318"/>
      <c r="HP8" s="1318"/>
      <c r="HQ8" s="1318"/>
      <c r="HR8" s="1318"/>
      <c r="HS8" s="1318"/>
      <c r="HT8" s="1318"/>
      <c r="HU8" s="1318"/>
      <c r="HV8" s="1318"/>
      <c r="HW8" s="1318"/>
      <c r="HX8" s="1318"/>
      <c r="HY8" s="1318"/>
      <c r="HZ8" s="1318"/>
      <c r="IA8" s="1318"/>
      <c r="IB8" s="1318"/>
      <c r="IC8" s="1318"/>
      <c r="ID8" s="1318"/>
      <c r="IE8" s="1318"/>
      <c r="IF8" s="1318"/>
      <c r="IG8" s="1318"/>
      <c r="IH8" s="1318"/>
      <c r="II8" s="1318"/>
      <c r="IJ8" s="1318"/>
      <c r="IK8" s="1318"/>
      <c r="IL8" s="1318"/>
      <c r="IM8" s="1318"/>
      <c r="IN8" s="1318"/>
      <c r="IO8" s="1318"/>
      <c r="IP8" s="1318"/>
      <c r="IQ8" s="1318"/>
      <c r="IR8" s="1318"/>
      <c r="IS8" s="1318"/>
      <c r="IT8" s="1318"/>
      <c r="IU8" s="1318"/>
      <c r="IV8" s="1318"/>
    </row>
    <row r="9" spans="1:256" s="63" customFormat="1" ht="21" customHeight="1">
      <c r="A9" s="1317"/>
      <c r="B9" s="1317"/>
      <c r="C9" s="2532" t="s">
        <v>1768</v>
      </c>
      <c r="D9" s="2532"/>
      <c r="E9" s="2532"/>
      <c r="F9" s="2532"/>
      <c r="G9" s="2532"/>
      <c r="H9" s="2532"/>
      <c r="I9" s="2532"/>
      <c r="J9" s="2532"/>
      <c r="K9" s="2532"/>
      <c r="L9" s="2532"/>
      <c r="M9" s="2532"/>
      <c r="N9" s="2532"/>
      <c r="O9" s="2532"/>
      <c r="P9" s="2532"/>
      <c r="Q9" s="2532"/>
      <c r="R9" s="2532"/>
      <c r="S9" s="2532"/>
      <c r="T9" s="2532"/>
      <c r="U9" s="2532"/>
      <c r="V9" s="2532"/>
      <c r="W9" s="2532"/>
      <c r="X9" s="2532"/>
      <c r="Y9" s="2532"/>
      <c r="Z9" s="2532"/>
      <c r="AA9" s="2532"/>
      <c r="AB9" s="2532"/>
      <c r="AC9" s="1319"/>
      <c r="AD9" s="1319"/>
      <c r="AE9" s="1319"/>
      <c r="AF9" s="1319"/>
      <c r="AG9" s="1319"/>
      <c r="AH9" s="1318"/>
      <c r="AI9" s="1318"/>
      <c r="AJ9" s="1318"/>
      <c r="AK9" s="1318"/>
      <c r="AL9" s="1318"/>
      <c r="AM9" s="1318"/>
      <c r="AN9" s="1318"/>
      <c r="AO9" s="1318"/>
      <c r="AP9" s="1318"/>
      <c r="AQ9" s="1318"/>
      <c r="AR9" s="1318"/>
      <c r="AS9" s="1318"/>
      <c r="AT9" s="1318"/>
      <c r="AU9" s="1318"/>
      <c r="AV9" s="1318"/>
      <c r="AW9" s="1318"/>
      <c r="AX9" s="1318"/>
      <c r="AY9" s="1318"/>
      <c r="AZ9" s="1318"/>
      <c r="BA9" s="1318"/>
      <c r="BB9" s="1318"/>
      <c r="BC9" s="1318"/>
      <c r="BD9" s="1318"/>
      <c r="BE9" s="1318"/>
      <c r="BF9" s="1318"/>
      <c r="BG9" s="1318"/>
      <c r="BH9" s="1318"/>
      <c r="BI9" s="1318"/>
      <c r="BJ9" s="1318"/>
      <c r="BK9" s="1318"/>
      <c r="BL9" s="1318"/>
      <c r="BM9" s="1318"/>
      <c r="BN9" s="1318"/>
      <c r="BO9" s="1318"/>
      <c r="BP9" s="1318"/>
      <c r="BQ9" s="1318"/>
      <c r="BR9" s="1318"/>
      <c r="BS9" s="1318"/>
      <c r="BT9" s="1318"/>
      <c r="BU9" s="1318"/>
      <c r="BV9" s="1318"/>
      <c r="BW9" s="1318"/>
      <c r="BX9" s="1318"/>
      <c r="BY9" s="1318"/>
      <c r="BZ9" s="1318"/>
      <c r="CA9" s="1318"/>
      <c r="CB9" s="1318"/>
      <c r="CC9" s="1318"/>
      <c r="CD9" s="1318"/>
      <c r="CE9" s="1318"/>
      <c r="CF9" s="1318"/>
      <c r="CG9" s="1318"/>
      <c r="CH9" s="1318"/>
      <c r="CI9" s="1318"/>
      <c r="CJ9" s="1318"/>
      <c r="CK9" s="1318"/>
      <c r="CL9" s="1318"/>
      <c r="CM9" s="1318"/>
      <c r="CN9" s="1318"/>
      <c r="CO9" s="1318"/>
      <c r="CP9" s="1318"/>
      <c r="CQ9" s="1318"/>
      <c r="CR9" s="1318"/>
      <c r="CS9" s="1318"/>
      <c r="CT9" s="1318"/>
      <c r="CU9" s="1318"/>
      <c r="CV9" s="1318"/>
      <c r="CW9" s="1318"/>
      <c r="CX9" s="1318"/>
      <c r="CY9" s="1318"/>
      <c r="CZ9" s="1318"/>
      <c r="DA9" s="1318"/>
      <c r="DB9" s="1318"/>
      <c r="DC9" s="1318"/>
      <c r="DD9" s="1318"/>
      <c r="DE9" s="1318"/>
      <c r="DF9" s="1318"/>
      <c r="DG9" s="1318"/>
      <c r="DH9" s="1318"/>
      <c r="DI9" s="1318"/>
      <c r="DJ9" s="1318"/>
      <c r="DK9" s="1318"/>
      <c r="DL9" s="1318"/>
      <c r="DM9" s="1318"/>
      <c r="DN9" s="1318"/>
      <c r="DO9" s="1318"/>
      <c r="DP9" s="1318"/>
      <c r="DQ9" s="1318"/>
      <c r="DR9" s="1318"/>
      <c r="DS9" s="1318"/>
      <c r="DT9" s="1318"/>
      <c r="DU9" s="1318"/>
      <c r="DV9" s="1318"/>
      <c r="DW9" s="1318"/>
      <c r="DX9" s="1318"/>
      <c r="DY9" s="1318"/>
      <c r="DZ9" s="1318"/>
      <c r="EA9" s="1318"/>
      <c r="EB9" s="1318"/>
      <c r="EC9" s="1318"/>
      <c r="ED9" s="1318"/>
      <c r="EE9" s="1318"/>
      <c r="EF9" s="1318"/>
      <c r="EG9" s="1318"/>
      <c r="EH9" s="1318"/>
      <c r="EI9" s="1318"/>
      <c r="EJ9" s="1318"/>
      <c r="EK9" s="1318"/>
      <c r="EL9" s="1318"/>
      <c r="EM9" s="1318"/>
      <c r="EN9" s="1318"/>
      <c r="EO9" s="1318"/>
      <c r="EP9" s="1318"/>
      <c r="EQ9" s="1318"/>
      <c r="ER9" s="1318"/>
      <c r="ES9" s="1318"/>
      <c r="ET9" s="1318"/>
      <c r="EU9" s="1318"/>
      <c r="EV9" s="1318"/>
      <c r="EW9" s="1318"/>
      <c r="EX9" s="1318"/>
      <c r="EY9" s="1318"/>
      <c r="EZ9" s="1318"/>
      <c r="FA9" s="1318"/>
      <c r="FB9" s="1318"/>
      <c r="FC9" s="1318"/>
      <c r="FD9" s="1318"/>
      <c r="FE9" s="1318"/>
      <c r="FF9" s="1318"/>
      <c r="FG9" s="1318"/>
      <c r="FH9" s="1318"/>
      <c r="FI9" s="1318"/>
      <c r="FJ9" s="1318"/>
      <c r="FK9" s="1318"/>
      <c r="FL9" s="1318"/>
      <c r="FM9" s="1318"/>
      <c r="FN9" s="1318"/>
      <c r="FO9" s="1318"/>
      <c r="FP9" s="1318"/>
      <c r="FQ9" s="1318"/>
      <c r="FR9" s="1318"/>
      <c r="FS9" s="1318"/>
      <c r="FT9" s="1318"/>
      <c r="FU9" s="1318"/>
      <c r="FV9" s="1318"/>
      <c r="FW9" s="1318"/>
      <c r="FX9" s="1318"/>
      <c r="FY9" s="1318"/>
      <c r="FZ9" s="1318"/>
      <c r="GA9" s="1318"/>
      <c r="GB9" s="1318"/>
      <c r="GC9" s="1318"/>
      <c r="GD9" s="1318"/>
      <c r="GE9" s="1318"/>
      <c r="GF9" s="1318"/>
      <c r="GG9" s="1318"/>
      <c r="GH9" s="1318"/>
      <c r="GI9" s="1318"/>
      <c r="GJ9" s="1318"/>
      <c r="GK9" s="1318"/>
      <c r="GL9" s="1318"/>
      <c r="GM9" s="1318"/>
      <c r="GN9" s="1318"/>
      <c r="GO9" s="1318"/>
      <c r="GP9" s="1318"/>
      <c r="GQ9" s="1318"/>
      <c r="GR9" s="1318"/>
      <c r="GS9" s="1318"/>
      <c r="GT9" s="1318"/>
      <c r="GU9" s="1318"/>
      <c r="GV9" s="1318"/>
      <c r="GW9" s="1318"/>
      <c r="GX9" s="1318"/>
      <c r="GY9" s="1318"/>
      <c r="GZ9" s="1318"/>
      <c r="HA9" s="1318"/>
      <c r="HB9" s="1318"/>
      <c r="HC9" s="1318"/>
      <c r="HD9" s="1318"/>
      <c r="HE9" s="1318"/>
      <c r="HF9" s="1318"/>
      <c r="HG9" s="1318"/>
      <c r="HH9" s="1318"/>
      <c r="HI9" s="1318"/>
      <c r="HJ9" s="1318"/>
      <c r="HK9" s="1318"/>
      <c r="HL9" s="1318"/>
      <c r="HM9" s="1318"/>
      <c r="HN9" s="1318"/>
      <c r="HO9" s="1318"/>
      <c r="HP9" s="1318"/>
      <c r="HQ9" s="1318"/>
      <c r="HR9" s="1318"/>
      <c r="HS9" s="1318"/>
      <c r="HT9" s="1318"/>
      <c r="HU9" s="1318"/>
      <c r="HV9" s="1318"/>
      <c r="HW9" s="1318"/>
      <c r="HX9" s="1318"/>
      <c r="HY9" s="1318"/>
      <c r="HZ9" s="1318"/>
      <c r="IA9" s="1318"/>
      <c r="IB9" s="1318"/>
      <c r="IC9" s="1318"/>
      <c r="ID9" s="1318"/>
      <c r="IE9" s="1318"/>
      <c r="IF9" s="1318"/>
      <c r="IG9" s="1318"/>
      <c r="IH9" s="1318"/>
      <c r="II9" s="1318"/>
      <c r="IJ9" s="1318"/>
      <c r="IK9" s="1318"/>
      <c r="IL9" s="1318"/>
      <c r="IM9" s="1318"/>
      <c r="IN9" s="1318"/>
      <c r="IO9" s="1318"/>
      <c r="IP9" s="1318"/>
      <c r="IQ9" s="1318"/>
      <c r="IR9" s="1318"/>
      <c r="IS9" s="1318"/>
      <c r="IT9" s="1318"/>
      <c r="IU9" s="1318"/>
      <c r="IV9" s="1318"/>
    </row>
    <row r="10" spans="1:256" s="63" customFormat="1" ht="18" customHeight="1">
      <c r="A10" s="1317"/>
      <c r="B10" s="1317"/>
      <c r="C10" s="1874"/>
      <c r="D10" s="1874"/>
      <c r="E10" s="1874"/>
      <c r="F10" s="1874"/>
      <c r="G10" s="1874"/>
      <c r="H10" s="1874"/>
      <c r="I10" s="1874"/>
      <c r="J10" s="1874"/>
      <c r="K10" s="1874"/>
      <c r="L10" s="1874"/>
      <c r="M10" s="1874"/>
      <c r="N10" s="1874"/>
      <c r="O10" s="1874"/>
      <c r="P10" s="1874"/>
      <c r="Q10" s="1874"/>
      <c r="R10" s="1874"/>
      <c r="S10" s="1874"/>
      <c r="T10" s="1874"/>
      <c r="U10" s="1874"/>
      <c r="V10" s="1874"/>
      <c r="W10" s="1874"/>
      <c r="X10" s="1874"/>
      <c r="Y10" s="1874"/>
      <c r="Z10" s="1874"/>
      <c r="AA10" s="1874"/>
      <c r="AB10" s="1874"/>
      <c r="AC10" s="1319"/>
      <c r="AD10" s="1319"/>
      <c r="AE10" s="1319"/>
      <c r="AF10" s="1319"/>
      <c r="AG10" s="1319"/>
      <c r="AH10" s="1318"/>
      <c r="AI10" s="1318"/>
      <c r="AJ10" s="1318"/>
      <c r="AK10" s="1318"/>
      <c r="AL10" s="1318"/>
      <c r="AM10" s="1318"/>
      <c r="AN10" s="1318"/>
      <c r="AO10" s="1318"/>
      <c r="AP10" s="1318"/>
      <c r="AQ10" s="1318"/>
      <c r="AR10" s="1318"/>
      <c r="AS10" s="1318"/>
      <c r="AT10" s="1318"/>
      <c r="AU10" s="1318"/>
      <c r="AV10" s="1318"/>
      <c r="AW10" s="1318"/>
      <c r="AX10" s="1318"/>
      <c r="AY10" s="1318"/>
      <c r="AZ10" s="1318"/>
      <c r="BA10" s="1318"/>
      <c r="BB10" s="1318"/>
      <c r="BC10" s="1318"/>
      <c r="BD10" s="1318"/>
      <c r="BE10" s="1318"/>
      <c r="BF10" s="1318"/>
      <c r="BG10" s="1318"/>
      <c r="BH10" s="1318"/>
      <c r="BI10" s="1318"/>
      <c r="BJ10" s="1318"/>
      <c r="BK10" s="1318"/>
      <c r="BL10" s="1318"/>
      <c r="BM10" s="1318"/>
      <c r="BN10" s="1318"/>
      <c r="BO10" s="1318"/>
      <c r="BP10" s="1318"/>
      <c r="BQ10" s="1318"/>
      <c r="BR10" s="1318"/>
      <c r="BS10" s="1318"/>
      <c r="BT10" s="1318"/>
      <c r="BU10" s="1318"/>
      <c r="BV10" s="1318"/>
      <c r="BW10" s="1318"/>
      <c r="BX10" s="1318"/>
      <c r="BY10" s="1318"/>
      <c r="BZ10" s="1318"/>
      <c r="CA10" s="1318"/>
      <c r="CB10" s="1318"/>
      <c r="CC10" s="1318"/>
      <c r="CD10" s="1318"/>
      <c r="CE10" s="1318"/>
      <c r="CF10" s="1318"/>
      <c r="CG10" s="1318"/>
      <c r="CH10" s="1318"/>
      <c r="CI10" s="1318"/>
      <c r="CJ10" s="1318"/>
      <c r="CK10" s="1318"/>
      <c r="CL10" s="1318"/>
      <c r="CM10" s="1318"/>
      <c r="CN10" s="1318"/>
      <c r="CO10" s="1318"/>
      <c r="CP10" s="1318"/>
      <c r="CQ10" s="1318"/>
      <c r="CR10" s="1318"/>
      <c r="CS10" s="1318"/>
      <c r="CT10" s="1318"/>
      <c r="CU10" s="1318"/>
      <c r="CV10" s="1318"/>
      <c r="CW10" s="1318"/>
      <c r="CX10" s="1318"/>
      <c r="CY10" s="1318"/>
      <c r="CZ10" s="1318"/>
      <c r="DA10" s="1318"/>
      <c r="DB10" s="1318"/>
      <c r="DC10" s="1318"/>
      <c r="DD10" s="1318"/>
      <c r="DE10" s="1318"/>
      <c r="DF10" s="1318"/>
      <c r="DG10" s="1318"/>
      <c r="DH10" s="1318"/>
      <c r="DI10" s="1318"/>
      <c r="DJ10" s="1318"/>
      <c r="DK10" s="1318"/>
      <c r="DL10" s="1318"/>
      <c r="DM10" s="1318"/>
      <c r="DN10" s="1318"/>
      <c r="DO10" s="1318"/>
      <c r="DP10" s="1318"/>
      <c r="DQ10" s="1318"/>
      <c r="DR10" s="1318"/>
      <c r="DS10" s="1318"/>
      <c r="DT10" s="1318"/>
      <c r="DU10" s="1318"/>
      <c r="DV10" s="1318"/>
      <c r="DW10" s="1318"/>
      <c r="DX10" s="1318"/>
      <c r="DY10" s="1318"/>
      <c r="DZ10" s="1318"/>
      <c r="EA10" s="1318"/>
      <c r="EB10" s="1318"/>
      <c r="EC10" s="1318"/>
      <c r="ED10" s="1318"/>
      <c r="EE10" s="1318"/>
      <c r="EF10" s="1318"/>
      <c r="EG10" s="1318"/>
      <c r="EH10" s="1318"/>
      <c r="EI10" s="1318"/>
      <c r="EJ10" s="1318"/>
      <c r="EK10" s="1318"/>
      <c r="EL10" s="1318"/>
      <c r="EM10" s="1318"/>
      <c r="EN10" s="1318"/>
      <c r="EO10" s="1318"/>
      <c r="EP10" s="1318"/>
      <c r="EQ10" s="1318"/>
      <c r="ER10" s="1318"/>
      <c r="ES10" s="1318"/>
      <c r="ET10" s="1318"/>
      <c r="EU10" s="1318"/>
      <c r="EV10" s="1318"/>
      <c r="EW10" s="1318"/>
      <c r="EX10" s="1318"/>
      <c r="EY10" s="1318"/>
      <c r="EZ10" s="1318"/>
      <c r="FA10" s="1318"/>
      <c r="FB10" s="1318"/>
      <c r="FC10" s="1318"/>
      <c r="FD10" s="1318"/>
      <c r="FE10" s="1318"/>
      <c r="FF10" s="1318"/>
      <c r="FG10" s="1318"/>
      <c r="FH10" s="1318"/>
      <c r="FI10" s="1318"/>
      <c r="FJ10" s="1318"/>
      <c r="FK10" s="1318"/>
      <c r="FL10" s="1318"/>
      <c r="FM10" s="1318"/>
      <c r="FN10" s="1318"/>
      <c r="FO10" s="1318"/>
      <c r="FP10" s="1318"/>
      <c r="FQ10" s="1318"/>
      <c r="FR10" s="1318"/>
      <c r="FS10" s="1318"/>
      <c r="FT10" s="1318"/>
      <c r="FU10" s="1318"/>
      <c r="FV10" s="1318"/>
      <c r="FW10" s="1318"/>
      <c r="FX10" s="1318"/>
      <c r="FY10" s="1318"/>
      <c r="FZ10" s="1318"/>
      <c r="GA10" s="1318"/>
      <c r="GB10" s="1318"/>
      <c r="GC10" s="1318"/>
      <c r="GD10" s="1318"/>
      <c r="GE10" s="1318"/>
      <c r="GF10" s="1318"/>
      <c r="GG10" s="1318"/>
      <c r="GH10" s="1318"/>
      <c r="GI10" s="1318"/>
      <c r="GJ10" s="1318"/>
      <c r="GK10" s="1318"/>
      <c r="GL10" s="1318"/>
      <c r="GM10" s="1318"/>
      <c r="GN10" s="1318"/>
      <c r="GO10" s="1318"/>
      <c r="GP10" s="1318"/>
      <c r="GQ10" s="1318"/>
      <c r="GR10" s="1318"/>
      <c r="GS10" s="1318"/>
      <c r="GT10" s="1318"/>
      <c r="GU10" s="1318"/>
      <c r="GV10" s="1318"/>
      <c r="GW10" s="1318"/>
      <c r="GX10" s="1318"/>
      <c r="GY10" s="1318"/>
      <c r="GZ10" s="1318"/>
      <c r="HA10" s="1318"/>
      <c r="HB10" s="1318"/>
      <c r="HC10" s="1318"/>
      <c r="HD10" s="1318"/>
      <c r="HE10" s="1318"/>
      <c r="HF10" s="1318"/>
      <c r="HG10" s="1318"/>
      <c r="HH10" s="1318"/>
      <c r="HI10" s="1318"/>
      <c r="HJ10" s="1318"/>
      <c r="HK10" s="1318"/>
      <c r="HL10" s="1318"/>
      <c r="HM10" s="1318"/>
      <c r="HN10" s="1318"/>
      <c r="HO10" s="1318"/>
      <c r="HP10" s="1318"/>
      <c r="HQ10" s="1318"/>
      <c r="HR10" s="1318"/>
      <c r="HS10" s="1318"/>
      <c r="HT10" s="1318"/>
      <c r="HU10" s="1318"/>
      <c r="HV10" s="1318"/>
      <c r="HW10" s="1318"/>
      <c r="HX10" s="1318"/>
      <c r="HY10" s="1318"/>
      <c r="HZ10" s="1318"/>
      <c r="IA10" s="1318"/>
      <c r="IB10" s="1318"/>
      <c r="IC10" s="1318"/>
      <c r="ID10" s="1318"/>
      <c r="IE10" s="1318"/>
      <c r="IF10" s="1318"/>
      <c r="IG10" s="1318"/>
      <c r="IH10" s="1318"/>
      <c r="II10" s="1318"/>
      <c r="IJ10" s="1318"/>
      <c r="IK10" s="1318"/>
      <c r="IL10" s="1318"/>
      <c r="IM10" s="1318"/>
      <c r="IN10" s="1318"/>
      <c r="IO10" s="1318"/>
      <c r="IP10" s="1318"/>
      <c r="IQ10" s="1318"/>
      <c r="IR10" s="1318"/>
      <c r="IS10" s="1318"/>
      <c r="IT10" s="1318"/>
      <c r="IU10" s="1318"/>
      <c r="IV10" s="1318"/>
    </row>
    <row r="11" spans="1:256" s="63" customFormat="1" ht="18" customHeight="1">
      <c r="A11" s="1317"/>
      <c r="B11" s="1317"/>
      <c r="D11" s="1324"/>
      <c r="E11" s="1324"/>
      <c r="F11" s="1324"/>
      <c r="G11" s="1324"/>
      <c r="H11" s="1324"/>
      <c r="I11" s="1324"/>
      <c r="J11" s="1324"/>
      <c r="K11" s="1324"/>
      <c r="L11" s="1324"/>
      <c r="M11" s="1324"/>
      <c r="N11" s="1324"/>
      <c r="O11" s="1324"/>
      <c r="P11" s="1324"/>
      <c r="Q11" s="1324"/>
      <c r="R11" s="1324"/>
      <c r="S11" s="1324"/>
      <c r="T11" s="1324"/>
      <c r="U11" s="1324"/>
      <c r="V11" s="1324"/>
      <c r="W11" s="1324"/>
      <c r="X11" s="1324"/>
      <c r="Y11" s="1324"/>
      <c r="Z11" s="1324"/>
      <c r="AA11" s="1324"/>
      <c r="AB11" s="1324"/>
      <c r="AC11" s="1324"/>
      <c r="AD11" s="1324"/>
      <c r="AE11" s="1324"/>
      <c r="AF11" s="1324"/>
      <c r="AG11" s="1324"/>
      <c r="AH11" s="1318"/>
      <c r="AI11" s="1318"/>
      <c r="AJ11" s="1318"/>
      <c r="AK11" s="1318"/>
      <c r="AL11" s="1318"/>
      <c r="AM11" s="1318"/>
      <c r="AN11" s="1318"/>
      <c r="AO11" s="1318"/>
      <c r="AP11" s="1318"/>
      <c r="AQ11" s="1318"/>
      <c r="AR11" s="1318"/>
      <c r="AS11" s="1318"/>
      <c r="AT11" s="1318"/>
      <c r="AU11" s="1318"/>
      <c r="AV11" s="1318"/>
      <c r="AW11" s="1318"/>
      <c r="AX11" s="1318"/>
      <c r="AY11" s="1318"/>
      <c r="AZ11" s="1318"/>
      <c r="BA11" s="1318"/>
      <c r="BB11" s="1318"/>
      <c r="BC11" s="1318"/>
      <c r="BD11" s="1318"/>
      <c r="BE11" s="1318"/>
      <c r="BF11" s="1318"/>
      <c r="BG11" s="1318"/>
      <c r="BH11" s="1318"/>
      <c r="BI11" s="1318"/>
      <c r="BJ11" s="1318"/>
      <c r="BK11" s="1318"/>
      <c r="BL11" s="1318"/>
      <c r="BM11" s="1318"/>
      <c r="BN11" s="1318"/>
      <c r="BO11" s="1318"/>
      <c r="BP11" s="1318"/>
      <c r="BQ11" s="1318"/>
      <c r="BR11" s="1318"/>
      <c r="BS11" s="1318"/>
      <c r="BT11" s="1318"/>
      <c r="BU11" s="1318"/>
      <c r="BV11" s="1318"/>
      <c r="BW11" s="1318"/>
      <c r="BX11" s="1318"/>
      <c r="BY11" s="1318"/>
      <c r="BZ11" s="1318"/>
      <c r="CA11" s="1318"/>
      <c r="CB11" s="1318"/>
      <c r="CC11" s="1318"/>
      <c r="CD11" s="1318"/>
      <c r="CE11" s="1318"/>
      <c r="CF11" s="1318"/>
      <c r="CG11" s="1318"/>
      <c r="CH11" s="1318"/>
      <c r="CI11" s="1318"/>
      <c r="CJ11" s="1318"/>
      <c r="CK11" s="1318"/>
      <c r="CL11" s="1318"/>
      <c r="CM11" s="1318"/>
      <c r="CN11" s="1318"/>
      <c r="CO11" s="1318"/>
      <c r="CP11" s="1318"/>
      <c r="CQ11" s="1318"/>
      <c r="CR11" s="1318"/>
      <c r="CS11" s="1318"/>
      <c r="CT11" s="1318"/>
      <c r="CU11" s="1318"/>
      <c r="CV11" s="1318"/>
      <c r="CW11" s="1318"/>
      <c r="CX11" s="1318"/>
      <c r="CY11" s="1318"/>
      <c r="CZ11" s="1318"/>
      <c r="DA11" s="1318"/>
      <c r="DB11" s="1318"/>
      <c r="DC11" s="1318"/>
      <c r="DD11" s="1318"/>
      <c r="DE11" s="1318"/>
      <c r="DF11" s="1318"/>
      <c r="DG11" s="1318"/>
      <c r="DH11" s="1318"/>
      <c r="DI11" s="1318"/>
      <c r="DJ11" s="1318"/>
      <c r="DK11" s="1318"/>
      <c r="DL11" s="1318"/>
      <c r="DM11" s="1318"/>
      <c r="DN11" s="1318"/>
      <c r="DO11" s="1318"/>
      <c r="DP11" s="1318"/>
      <c r="DQ11" s="1318"/>
      <c r="DR11" s="1318"/>
      <c r="DS11" s="1318"/>
      <c r="DT11" s="1318"/>
      <c r="DU11" s="1318"/>
      <c r="DV11" s="1318"/>
      <c r="DW11" s="1318"/>
      <c r="DX11" s="1318"/>
      <c r="DY11" s="1318"/>
      <c r="DZ11" s="1318"/>
      <c r="EA11" s="1318"/>
      <c r="EB11" s="1318"/>
      <c r="EC11" s="1318"/>
      <c r="ED11" s="1318"/>
      <c r="EE11" s="1318"/>
      <c r="EF11" s="1318"/>
      <c r="EG11" s="1318"/>
      <c r="EH11" s="1318"/>
      <c r="EI11" s="1318"/>
      <c r="EJ11" s="1318"/>
      <c r="EK11" s="1318"/>
      <c r="EL11" s="1318"/>
      <c r="EM11" s="1318"/>
      <c r="EN11" s="1318"/>
      <c r="EO11" s="1318"/>
      <c r="EP11" s="1318"/>
      <c r="EQ11" s="1318"/>
      <c r="ER11" s="1318"/>
      <c r="ES11" s="1318"/>
      <c r="ET11" s="1318"/>
      <c r="EU11" s="1318"/>
      <c r="EV11" s="1318"/>
      <c r="EW11" s="1318"/>
      <c r="EX11" s="1318"/>
      <c r="EY11" s="1318"/>
      <c r="EZ11" s="1318"/>
      <c r="FA11" s="1318"/>
      <c r="FB11" s="1318"/>
      <c r="FC11" s="1318"/>
      <c r="FD11" s="1318"/>
      <c r="FE11" s="1318"/>
      <c r="FF11" s="1318"/>
      <c r="FG11" s="1318"/>
      <c r="FH11" s="1318"/>
      <c r="FI11" s="1318"/>
      <c r="FJ11" s="1318"/>
      <c r="FK11" s="1318"/>
      <c r="FL11" s="1318"/>
      <c r="FM11" s="1318"/>
      <c r="FN11" s="1318"/>
      <c r="FO11" s="1318"/>
      <c r="FP11" s="1318"/>
      <c r="FQ11" s="1318"/>
      <c r="FR11" s="1318"/>
      <c r="FS11" s="1318"/>
      <c r="FT11" s="1318"/>
      <c r="FU11" s="1318"/>
      <c r="FV11" s="1318"/>
      <c r="FW11" s="1318"/>
      <c r="FX11" s="1318"/>
      <c r="FY11" s="1318"/>
      <c r="FZ11" s="1318"/>
      <c r="GA11" s="1318"/>
      <c r="GB11" s="1318"/>
      <c r="GC11" s="1318"/>
      <c r="GD11" s="1318"/>
      <c r="GE11" s="1318"/>
      <c r="GF11" s="1318"/>
      <c r="GG11" s="1318"/>
      <c r="GH11" s="1318"/>
      <c r="GI11" s="1318"/>
      <c r="GJ11" s="1318"/>
      <c r="GK11" s="1318"/>
      <c r="GL11" s="1318"/>
      <c r="GM11" s="1318"/>
      <c r="GN11" s="1318"/>
      <c r="GO11" s="1318"/>
      <c r="GP11" s="1318"/>
      <c r="GQ11" s="1318"/>
      <c r="GR11" s="1318"/>
      <c r="GS11" s="1318"/>
      <c r="GT11" s="1318"/>
      <c r="GU11" s="1318"/>
      <c r="GV11" s="1318"/>
      <c r="GW11" s="1318"/>
      <c r="GX11" s="1318"/>
      <c r="GY11" s="1318"/>
      <c r="GZ11" s="1318"/>
      <c r="HA11" s="1318"/>
      <c r="HB11" s="1318"/>
      <c r="HC11" s="1318"/>
      <c r="HD11" s="1318"/>
      <c r="HE11" s="1318"/>
      <c r="HF11" s="1318"/>
      <c r="HG11" s="1318"/>
      <c r="HH11" s="1318"/>
      <c r="HI11" s="1318"/>
      <c r="HJ11" s="1318"/>
      <c r="HK11" s="1318"/>
      <c r="HL11" s="1318"/>
      <c r="HM11" s="1318"/>
      <c r="HN11" s="1318"/>
      <c r="HO11" s="1318"/>
      <c r="HP11" s="1318"/>
      <c r="HQ11" s="1318"/>
      <c r="HR11" s="1318"/>
      <c r="HS11" s="1318"/>
      <c r="HT11" s="1318"/>
      <c r="HU11" s="1318"/>
      <c r="HV11" s="1318"/>
      <c r="HW11" s="1318"/>
      <c r="HX11" s="1318"/>
      <c r="HY11" s="1318"/>
      <c r="HZ11" s="1318"/>
      <c r="IA11" s="1318"/>
      <c r="IB11" s="1318"/>
      <c r="IC11" s="1318"/>
      <c r="ID11" s="1318"/>
      <c r="IE11" s="1318"/>
      <c r="IF11" s="1318"/>
      <c r="IG11" s="1318"/>
      <c r="IH11" s="1318"/>
      <c r="II11" s="1318"/>
      <c r="IJ11" s="1318"/>
      <c r="IK11" s="1318"/>
      <c r="IL11" s="1318"/>
      <c r="IM11" s="1318"/>
      <c r="IN11" s="1318"/>
      <c r="IO11" s="1318"/>
      <c r="IP11" s="1318"/>
      <c r="IQ11" s="1318"/>
      <c r="IR11" s="1318"/>
      <c r="IS11" s="1318"/>
      <c r="IT11" s="1318"/>
      <c r="IU11" s="1318"/>
      <c r="IV11" s="1318"/>
    </row>
    <row r="12" spans="1:256" s="63" customFormat="1" ht="21" customHeight="1">
      <c r="A12" s="1317"/>
      <c r="B12" s="1317"/>
      <c r="C12" s="1875" t="s">
        <v>15</v>
      </c>
      <c r="D12" s="1876"/>
      <c r="E12" s="2529" t="s">
        <v>1769</v>
      </c>
      <c r="F12" s="2529"/>
      <c r="G12" s="2529"/>
      <c r="H12" s="2529"/>
      <c r="I12" s="2529"/>
      <c r="J12" s="2529"/>
      <c r="K12" s="2529"/>
      <c r="L12" s="2529"/>
      <c r="M12" s="2529"/>
      <c r="N12" s="2529"/>
      <c r="O12" s="2529"/>
      <c r="P12" s="2529"/>
      <c r="Q12" s="2529"/>
      <c r="R12" s="2529"/>
      <c r="S12" s="2529"/>
      <c r="T12" s="2529"/>
      <c r="U12" s="2529"/>
      <c r="V12" s="2529"/>
      <c r="W12" s="2529"/>
      <c r="X12" s="2529"/>
      <c r="Y12" s="2529"/>
      <c r="Z12" s="2529"/>
      <c r="AA12" s="2529"/>
      <c r="AB12" s="2529"/>
      <c r="AC12" s="1324"/>
      <c r="AD12" s="1324"/>
      <c r="AE12" s="1324"/>
      <c r="AF12" s="1324"/>
      <c r="AG12" s="1324"/>
      <c r="AH12" s="1318"/>
      <c r="AI12" s="1318"/>
      <c r="AJ12" s="1318"/>
      <c r="AK12" s="1318"/>
      <c r="AL12" s="1318"/>
      <c r="AM12" s="1318"/>
      <c r="AN12" s="1318"/>
      <c r="AO12" s="1318"/>
      <c r="AP12" s="1318"/>
      <c r="AQ12" s="1318"/>
      <c r="AR12" s="1318"/>
      <c r="AS12" s="1318"/>
      <c r="AT12" s="1318"/>
      <c r="AU12" s="1318"/>
      <c r="AV12" s="1318"/>
      <c r="AW12" s="1318"/>
      <c r="AX12" s="1318"/>
      <c r="AY12" s="1318"/>
      <c r="AZ12" s="1318"/>
      <c r="BA12" s="1318"/>
      <c r="BB12" s="1318"/>
      <c r="BC12" s="1318"/>
      <c r="BD12" s="1318"/>
      <c r="BE12" s="1318"/>
      <c r="BF12" s="1318"/>
      <c r="BG12" s="1318"/>
      <c r="BH12" s="1318"/>
      <c r="BI12" s="1318"/>
      <c r="BJ12" s="1318"/>
      <c r="BK12" s="1318"/>
      <c r="BL12" s="1318"/>
      <c r="BM12" s="1318"/>
      <c r="BN12" s="1318"/>
      <c r="BO12" s="1318"/>
      <c r="BP12" s="1318"/>
      <c r="BQ12" s="1318"/>
      <c r="BR12" s="1318"/>
      <c r="BS12" s="1318"/>
      <c r="BT12" s="1318"/>
      <c r="BU12" s="1318"/>
      <c r="BV12" s="1318"/>
      <c r="BW12" s="1318"/>
      <c r="BX12" s="1318"/>
      <c r="BY12" s="1318"/>
      <c r="BZ12" s="1318"/>
      <c r="CA12" s="1318"/>
      <c r="CB12" s="1318"/>
      <c r="CC12" s="1318"/>
      <c r="CD12" s="1318"/>
      <c r="CE12" s="1318"/>
      <c r="CF12" s="1318"/>
      <c r="CG12" s="1318"/>
      <c r="CH12" s="1318"/>
      <c r="CI12" s="1318"/>
      <c r="CJ12" s="1318"/>
      <c r="CK12" s="1318"/>
      <c r="CL12" s="1318"/>
      <c r="CM12" s="1318"/>
      <c r="CN12" s="1318"/>
      <c r="CO12" s="1318"/>
      <c r="CP12" s="1318"/>
      <c r="CQ12" s="1318"/>
      <c r="CR12" s="1318"/>
      <c r="CS12" s="1318"/>
      <c r="CT12" s="1318"/>
      <c r="CU12" s="1318"/>
      <c r="CV12" s="1318"/>
      <c r="CW12" s="1318"/>
      <c r="CX12" s="1318"/>
      <c r="CY12" s="1318"/>
      <c r="CZ12" s="1318"/>
      <c r="DA12" s="1318"/>
      <c r="DB12" s="1318"/>
      <c r="DC12" s="1318"/>
      <c r="DD12" s="1318"/>
      <c r="DE12" s="1318"/>
      <c r="DF12" s="1318"/>
      <c r="DG12" s="1318"/>
      <c r="DH12" s="1318"/>
      <c r="DI12" s="1318"/>
      <c r="DJ12" s="1318"/>
      <c r="DK12" s="1318"/>
      <c r="DL12" s="1318"/>
      <c r="DM12" s="1318"/>
      <c r="DN12" s="1318"/>
      <c r="DO12" s="1318"/>
      <c r="DP12" s="1318"/>
      <c r="DQ12" s="1318"/>
      <c r="DR12" s="1318"/>
      <c r="DS12" s="1318"/>
      <c r="DT12" s="1318"/>
      <c r="DU12" s="1318"/>
      <c r="DV12" s="1318"/>
      <c r="DW12" s="1318"/>
      <c r="DX12" s="1318"/>
      <c r="DY12" s="1318"/>
      <c r="DZ12" s="1318"/>
      <c r="EA12" s="1318"/>
      <c r="EB12" s="1318"/>
      <c r="EC12" s="1318"/>
      <c r="ED12" s="1318"/>
      <c r="EE12" s="1318"/>
      <c r="EF12" s="1318"/>
      <c r="EG12" s="1318"/>
      <c r="EH12" s="1318"/>
      <c r="EI12" s="1318"/>
      <c r="EJ12" s="1318"/>
      <c r="EK12" s="1318"/>
      <c r="EL12" s="1318"/>
      <c r="EM12" s="1318"/>
      <c r="EN12" s="1318"/>
      <c r="EO12" s="1318"/>
      <c r="EP12" s="1318"/>
      <c r="EQ12" s="1318"/>
      <c r="ER12" s="1318"/>
      <c r="ES12" s="1318"/>
      <c r="ET12" s="1318"/>
      <c r="EU12" s="1318"/>
      <c r="EV12" s="1318"/>
      <c r="EW12" s="1318"/>
      <c r="EX12" s="1318"/>
      <c r="EY12" s="1318"/>
      <c r="EZ12" s="1318"/>
      <c r="FA12" s="1318"/>
      <c r="FB12" s="1318"/>
      <c r="FC12" s="1318"/>
      <c r="FD12" s="1318"/>
      <c r="FE12" s="1318"/>
      <c r="FF12" s="1318"/>
      <c r="FG12" s="1318"/>
      <c r="FH12" s="1318"/>
      <c r="FI12" s="1318"/>
      <c r="FJ12" s="1318"/>
      <c r="FK12" s="1318"/>
      <c r="FL12" s="1318"/>
      <c r="FM12" s="1318"/>
      <c r="FN12" s="1318"/>
      <c r="FO12" s="1318"/>
      <c r="FP12" s="1318"/>
      <c r="FQ12" s="1318"/>
      <c r="FR12" s="1318"/>
      <c r="FS12" s="1318"/>
      <c r="FT12" s="1318"/>
      <c r="FU12" s="1318"/>
      <c r="FV12" s="1318"/>
      <c r="FW12" s="1318"/>
      <c r="FX12" s="1318"/>
      <c r="FY12" s="1318"/>
      <c r="FZ12" s="1318"/>
      <c r="GA12" s="1318"/>
      <c r="GB12" s="1318"/>
      <c r="GC12" s="1318"/>
      <c r="GD12" s="1318"/>
      <c r="GE12" s="1318"/>
      <c r="GF12" s="1318"/>
      <c r="GG12" s="1318"/>
      <c r="GH12" s="1318"/>
      <c r="GI12" s="1318"/>
      <c r="GJ12" s="1318"/>
      <c r="GK12" s="1318"/>
      <c r="GL12" s="1318"/>
      <c r="GM12" s="1318"/>
      <c r="GN12" s="1318"/>
      <c r="GO12" s="1318"/>
      <c r="GP12" s="1318"/>
      <c r="GQ12" s="1318"/>
      <c r="GR12" s="1318"/>
      <c r="GS12" s="1318"/>
      <c r="GT12" s="1318"/>
      <c r="GU12" s="1318"/>
      <c r="GV12" s="1318"/>
      <c r="GW12" s="1318"/>
      <c r="GX12" s="1318"/>
      <c r="GY12" s="1318"/>
      <c r="GZ12" s="1318"/>
      <c r="HA12" s="1318"/>
      <c r="HB12" s="1318"/>
      <c r="HC12" s="1318"/>
      <c r="HD12" s="1318"/>
      <c r="HE12" s="1318"/>
      <c r="HF12" s="1318"/>
      <c r="HG12" s="1318"/>
      <c r="HH12" s="1318"/>
      <c r="HI12" s="1318"/>
      <c r="HJ12" s="1318"/>
      <c r="HK12" s="1318"/>
      <c r="HL12" s="1318"/>
      <c r="HM12" s="1318"/>
      <c r="HN12" s="1318"/>
      <c r="HO12" s="1318"/>
      <c r="HP12" s="1318"/>
      <c r="HQ12" s="1318"/>
      <c r="HR12" s="1318"/>
      <c r="HS12" s="1318"/>
      <c r="HT12" s="1318"/>
      <c r="HU12" s="1318"/>
      <c r="HV12" s="1318"/>
      <c r="HW12" s="1318"/>
      <c r="HX12" s="1318"/>
      <c r="HY12" s="1318"/>
      <c r="HZ12" s="1318"/>
      <c r="IA12" s="1318"/>
      <c r="IB12" s="1318"/>
      <c r="IC12" s="1318"/>
      <c r="ID12" s="1318"/>
      <c r="IE12" s="1318"/>
      <c r="IF12" s="1318"/>
      <c r="IG12" s="1318"/>
      <c r="IH12" s="1318"/>
      <c r="II12" s="1318"/>
      <c r="IJ12" s="1318"/>
      <c r="IK12" s="1318"/>
      <c r="IL12" s="1318"/>
      <c r="IM12" s="1318"/>
      <c r="IN12" s="1318"/>
      <c r="IO12" s="1318"/>
      <c r="IP12" s="1318"/>
      <c r="IQ12" s="1318"/>
      <c r="IR12" s="1318"/>
      <c r="IS12" s="1318"/>
      <c r="IT12" s="1318"/>
      <c r="IU12" s="1318"/>
      <c r="IV12" s="1318"/>
    </row>
    <row r="13" spans="1:256" s="63" customFormat="1" ht="21" customHeight="1">
      <c r="A13" s="1317"/>
      <c r="B13" s="1317"/>
      <c r="C13" s="1876"/>
      <c r="D13" s="1876"/>
      <c r="E13" s="2529" t="s">
        <v>1770</v>
      </c>
      <c r="F13" s="2529"/>
      <c r="G13" s="2529"/>
      <c r="H13" s="2529"/>
      <c r="I13" s="2529"/>
      <c r="J13" s="2529"/>
      <c r="K13" s="2529"/>
      <c r="L13" s="2529"/>
      <c r="M13" s="2529"/>
      <c r="N13" s="2529"/>
      <c r="O13" s="2529"/>
      <c r="P13" s="2529"/>
      <c r="Q13" s="2529"/>
      <c r="R13" s="2529"/>
      <c r="S13" s="2529"/>
      <c r="T13" s="2529"/>
      <c r="U13" s="2529"/>
      <c r="V13" s="2529"/>
      <c r="W13" s="2529"/>
      <c r="X13" s="2529"/>
      <c r="Y13" s="2529"/>
      <c r="Z13" s="2529"/>
      <c r="AA13" s="2529"/>
      <c r="AB13" s="2529"/>
      <c r="AC13" s="1326"/>
      <c r="AD13" s="1326"/>
      <c r="AE13" s="1326"/>
      <c r="AF13" s="1326"/>
      <c r="AG13" s="1326"/>
      <c r="AH13" s="1318"/>
      <c r="AI13" s="1318"/>
      <c r="AJ13" s="1318"/>
      <c r="AK13" s="1318"/>
      <c r="AL13" s="1318"/>
      <c r="AM13" s="1318"/>
      <c r="AN13" s="1318"/>
      <c r="AO13" s="1318"/>
      <c r="AP13" s="1318"/>
      <c r="AQ13" s="1318"/>
      <c r="AR13" s="1318"/>
      <c r="AS13" s="1318"/>
      <c r="AT13" s="1318"/>
      <c r="AU13" s="1318"/>
      <c r="AV13" s="1318"/>
      <c r="AW13" s="1318"/>
      <c r="AX13" s="1318"/>
      <c r="AY13" s="1318"/>
      <c r="AZ13" s="1318"/>
      <c r="BA13" s="1318"/>
      <c r="BB13" s="1318"/>
      <c r="BC13" s="1318"/>
      <c r="BD13" s="1318"/>
      <c r="BE13" s="1318"/>
      <c r="BF13" s="1318"/>
      <c r="BG13" s="1318"/>
      <c r="BH13" s="1318"/>
      <c r="BI13" s="1318"/>
      <c r="BJ13" s="1318"/>
      <c r="BK13" s="1318"/>
      <c r="BL13" s="1318"/>
      <c r="BM13" s="1318"/>
      <c r="BN13" s="1318"/>
      <c r="BO13" s="1318"/>
      <c r="BP13" s="1318"/>
      <c r="BQ13" s="1318"/>
      <c r="BR13" s="1318"/>
      <c r="BS13" s="1318"/>
      <c r="BT13" s="1318"/>
      <c r="BU13" s="1318"/>
      <c r="BV13" s="1318"/>
      <c r="BW13" s="1318"/>
      <c r="BX13" s="1318"/>
      <c r="BY13" s="1318"/>
      <c r="BZ13" s="1318"/>
      <c r="CA13" s="1318"/>
      <c r="CB13" s="1318"/>
      <c r="CC13" s="1318"/>
      <c r="CD13" s="1318"/>
      <c r="CE13" s="1318"/>
      <c r="CF13" s="1318"/>
      <c r="CG13" s="1318"/>
      <c r="CH13" s="1318"/>
      <c r="CI13" s="1318"/>
      <c r="CJ13" s="1318"/>
      <c r="CK13" s="1318"/>
      <c r="CL13" s="1318"/>
      <c r="CM13" s="1318"/>
      <c r="CN13" s="1318"/>
      <c r="CO13" s="1318"/>
      <c r="CP13" s="1318"/>
      <c r="CQ13" s="1318"/>
      <c r="CR13" s="1318"/>
      <c r="CS13" s="1318"/>
      <c r="CT13" s="1318"/>
      <c r="CU13" s="1318"/>
      <c r="CV13" s="1318"/>
      <c r="CW13" s="1318"/>
      <c r="CX13" s="1318"/>
      <c r="CY13" s="1318"/>
      <c r="CZ13" s="1318"/>
      <c r="DA13" s="1318"/>
      <c r="DB13" s="1318"/>
      <c r="DC13" s="1318"/>
      <c r="DD13" s="1318"/>
      <c r="DE13" s="1318"/>
      <c r="DF13" s="1318"/>
      <c r="DG13" s="1318"/>
      <c r="DH13" s="1318"/>
      <c r="DI13" s="1318"/>
      <c r="DJ13" s="1318"/>
      <c r="DK13" s="1318"/>
      <c r="DL13" s="1318"/>
      <c r="DM13" s="1318"/>
      <c r="DN13" s="1318"/>
      <c r="DO13" s="1318"/>
      <c r="DP13" s="1318"/>
      <c r="DQ13" s="1318"/>
      <c r="DR13" s="1318"/>
      <c r="DS13" s="1318"/>
      <c r="DT13" s="1318"/>
      <c r="DU13" s="1318"/>
      <c r="DV13" s="1318"/>
      <c r="DW13" s="1318"/>
      <c r="DX13" s="1318"/>
      <c r="DY13" s="1318"/>
      <c r="DZ13" s="1318"/>
      <c r="EA13" s="1318"/>
      <c r="EB13" s="1318"/>
      <c r="EC13" s="1318"/>
      <c r="ED13" s="1318"/>
      <c r="EE13" s="1318"/>
      <c r="EF13" s="1318"/>
      <c r="EG13" s="1318"/>
      <c r="EH13" s="1318"/>
      <c r="EI13" s="1318"/>
      <c r="EJ13" s="1318"/>
      <c r="EK13" s="1318"/>
      <c r="EL13" s="1318"/>
      <c r="EM13" s="1318"/>
      <c r="EN13" s="1318"/>
      <c r="EO13" s="1318"/>
      <c r="EP13" s="1318"/>
      <c r="EQ13" s="1318"/>
      <c r="ER13" s="1318"/>
      <c r="ES13" s="1318"/>
      <c r="ET13" s="1318"/>
      <c r="EU13" s="1318"/>
      <c r="EV13" s="1318"/>
      <c r="EW13" s="1318"/>
      <c r="EX13" s="1318"/>
      <c r="EY13" s="1318"/>
      <c r="EZ13" s="1318"/>
      <c r="FA13" s="1318"/>
      <c r="FB13" s="1318"/>
      <c r="FC13" s="1318"/>
      <c r="FD13" s="1318"/>
      <c r="FE13" s="1318"/>
      <c r="FF13" s="1318"/>
      <c r="FG13" s="1318"/>
      <c r="FH13" s="1318"/>
      <c r="FI13" s="1318"/>
      <c r="FJ13" s="1318"/>
      <c r="FK13" s="1318"/>
      <c r="FL13" s="1318"/>
      <c r="FM13" s="1318"/>
      <c r="FN13" s="1318"/>
      <c r="FO13" s="1318"/>
      <c r="FP13" s="1318"/>
      <c r="FQ13" s="1318"/>
      <c r="FR13" s="1318"/>
      <c r="FS13" s="1318"/>
      <c r="FT13" s="1318"/>
      <c r="FU13" s="1318"/>
      <c r="FV13" s="1318"/>
      <c r="FW13" s="1318"/>
      <c r="FX13" s="1318"/>
      <c r="FY13" s="1318"/>
      <c r="FZ13" s="1318"/>
      <c r="GA13" s="1318"/>
      <c r="GB13" s="1318"/>
      <c r="GC13" s="1318"/>
      <c r="GD13" s="1318"/>
      <c r="GE13" s="1318"/>
      <c r="GF13" s="1318"/>
      <c r="GG13" s="1318"/>
      <c r="GH13" s="1318"/>
      <c r="GI13" s="1318"/>
      <c r="GJ13" s="1318"/>
      <c r="GK13" s="1318"/>
      <c r="GL13" s="1318"/>
      <c r="GM13" s="1318"/>
      <c r="GN13" s="1318"/>
      <c r="GO13" s="1318"/>
      <c r="GP13" s="1318"/>
      <c r="GQ13" s="1318"/>
      <c r="GR13" s="1318"/>
      <c r="GS13" s="1318"/>
      <c r="GT13" s="1318"/>
      <c r="GU13" s="1318"/>
      <c r="GV13" s="1318"/>
      <c r="GW13" s="1318"/>
      <c r="GX13" s="1318"/>
      <c r="GY13" s="1318"/>
      <c r="GZ13" s="1318"/>
      <c r="HA13" s="1318"/>
      <c r="HB13" s="1318"/>
      <c r="HC13" s="1318"/>
      <c r="HD13" s="1318"/>
      <c r="HE13" s="1318"/>
      <c r="HF13" s="1318"/>
      <c r="HG13" s="1318"/>
      <c r="HH13" s="1318"/>
      <c r="HI13" s="1318"/>
      <c r="HJ13" s="1318"/>
      <c r="HK13" s="1318"/>
      <c r="HL13" s="1318"/>
      <c r="HM13" s="1318"/>
      <c r="HN13" s="1318"/>
      <c r="HO13" s="1318"/>
      <c r="HP13" s="1318"/>
      <c r="HQ13" s="1318"/>
      <c r="HR13" s="1318"/>
      <c r="HS13" s="1318"/>
      <c r="HT13" s="1318"/>
      <c r="HU13" s="1318"/>
      <c r="HV13" s="1318"/>
      <c r="HW13" s="1318"/>
      <c r="HX13" s="1318"/>
      <c r="HY13" s="1318"/>
      <c r="HZ13" s="1318"/>
      <c r="IA13" s="1318"/>
      <c r="IB13" s="1318"/>
      <c r="IC13" s="1318"/>
      <c r="ID13" s="1318"/>
      <c r="IE13" s="1318"/>
      <c r="IF13" s="1318"/>
      <c r="IG13" s="1318"/>
      <c r="IH13" s="1318"/>
      <c r="II13" s="1318"/>
      <c r="IJ13" s="1318"/>
      <c r="IK13" s="1318"/>
      <c r="IL13" s="1318"/>
      <c r="IM13" s="1318"/>
      <c r="IN13" s="1318"/>
      <c r="IO13" s="1318"/>
      <c r="IP13" s="1318"/>
      <c r="IQ13" s="1318"/>
      <c r="IR13" s="1318"/>
      <c r="IS13" s="1318"/>
      <c r="IT13" s="1318"/>
      <c r="IU13" s="1318"/>
      <c r="IV13" s="1318"/>
    </row>
    <row r="14" spans="1:256" s="63" customFormat="1" ht="21" customHeight="1">
      <c r="A14" s="1317"/>
      <c r="B14" s="1317"/>
      <c r="C14" s="1875" t="s">
        <v>120</v>
      </c>
      <c r="D14" s="1876"/>
      <c r="E14" s="2529" t="s">
        <v>1771</v>
      </c>
      <c r="F14" s="2529"/>
      <c r="G14" s="2529"/>
      <c r="H14" s="2529"/>
      <c r="I14" s="2529"/>
      <c r="J14" s="2529"/>
      <c r="K14" s="2529"/>
      <c r="L14" s="2529"/>
      <c r="M14" s="2529"/>
      <c r="N14" s="2529"/>
      <c r="O14" s="2529"/>
      <c r="P14" s="2529"/>
      <c r="Q14" s="2529"/>
      <c r="R14" s="2529"/>
      <c r="S14" s="2529"/>
      <c r="T14" s="2529"/>
      <c r="U14" s="2529"/>
      <c r="V14" s="2529"/>
      <c r="W14" s="2529"/>
      <c r="X14" s="2529"/>
      <c r="Y14" s="2529"/>
      <c r="Z14" s="2529"/>
      <c r="AA14" s="2529"/>
      <c r="AB14" s="2529"/>
      <c r="AC14" s="1324"/>
      <c r="AD14" s="1324"/>
      <c r="AE14" s="1324"/>
      <c r="AF14" s="1324"/>
      <c r="AG14" s="1324"/>
      <c r="AH14" s="1318"/>
      <c r="AI14" s="1318"/>
      <c r="AJ14" s="1318"/>
      <c r="AK14" s="1318"/>
      <c r="AL14" s="1318"/>
      <c r="AM14" s="1318"/>
      <c r="AN14" s="1318"/>
      <c r="AO14" s="1318"/>
      <c r="AP14" s="1318"/>
      <c r="AQ14" s="1318"/>
      <c r="AR14" s="1318"/>
      <c r="AS14" s="1318"/>
      <c r="AT14" s="1318"/>
      <c r="AU14" s="1318"/>
      <c r="AV14" s="1318"/>
      <c r="AW14" s="1318"/>
      <c r="AX14" s="1318"/>
      <c r="AY14" s="1318"/>
      <c r="AZ14" s="1318"/>
      <c r="BA14" s="1318"/>
      <c r="BB14" s="1318"/>
      <c r="BC14" s="1318"/>
      <c r="BD14" s="1318"/>
      <c r="BE14" s="1318"/>
      <c r="BF14" s="1318"/>
      <c r="BG14" s="1318"/>
      <c r="BH14" s="1318"/>
      <c r="BI14" s="1318"/>
      <c r="BJ14" s="1318"/>
      <c r="BK14" s="1318"/>
      <c r="BL14" s="1318"/>
      <c r="BM14" s="1318"/>
      <c r="BN14" s="1318"/>
      <c r="BO14" s="1318"/>
      <c r="BP14" s="1318"/>
      <c r="BQ14" s="1318"/>
      <c r="BR14" s="1318"/>
      <c r="BS14" s="1318"/>
      <c r="BT14" s="1318"/>
      <c r="BU14" s="1318"/>
      <c r="BV14" s="1318"/>
      <c r="BW14" s="1318"/>
      <c r="BX14" s="1318"/>
      <c r="BY14" s="1318"/>
      <c r="BZ14" s="1318"/>
      <c r="CA14" s="1318"/>
      <c r="CB14" s="1318"/>
      <c r="CC14" s="1318"/>
      <c r="CD14" s="1318"/>
      <c r="CE14" s="1318"/>
      <c r="CF14" s="1318"/>
      <c r="CG14" s="1318"/>
      <c r="CH14" s="1318"/>
      <c r="CI14" s="1318"/>
      <c r="CJ14" s="1318"/>
      <c r="CK14" s="1318"/>
      <c r="CL14" s="1318"/>
      <c r="CM14" s="1318"/>
      <c r="CN14" s="1318"/>
      <c r="CO14" s="1318"/>
      <c r="CP14" s="1318"/>
      <c r="CQ14" s="1318"/>
      <c r="CR14" s="1318"/>
      <c r="CS14" s="1318"/>
      <c r="CT14" s="1318"/>
      <c r="CU14" s="1318"/>
      <c r="CV14" s="1318"/>
      <c r="CW14" s="1318"/>
      <c r="CX14" s="1318"/>
      <c r="CY14" s="1318"/>
      <c r="CZ14" s="1318"/>
      <c r="DA14" s="1318"/>
      <c r="DB14" s="1318"/>
      <c r="DC14" s="1318"/>
      <c r="DD14" s="1318"/>
      <c r="DE14" s="1318"/>
      <c r="DF14" s="1318"/>
      <c r="DG14" s="1318"/>
      <c r="DH14" s="1318"/>
      <c r="DI14" s="1318"/>
      <c r="DJ14" s="1318"/>
      <c r="DK14" s="1318"/>
      <c r="DL14" s="1318"/>
      <c r="DM14" s="1318"/>
      <c r="DN14" s="1318"/>
      <c r="DO14" s="1318"/>
      <c r="DP14" s="1318"/>
      <c r="DQ14" s="1318"/>
      <c r="DR14" s="1318"/>
      <c r="DS14" s="1318"/>
      <c r="DT14" s="1318"/>
      <c r="DU14" s="1318"/>
      <c r="DV14" s="1318"/>
      <c r="DW14" s="1318"/>
      <c r="DX14" s="1318"/>
      <c r="DY14" s="1318"/>
      <c r="DZ14" s="1318"/>
      <c r="EA14" s="1318"/>
      <c r="EB14" s="1318"/>
      <c r="EC14" s="1318"/>
      <c r="ED14" s="1318"/>
      <c r="EE14" s="1318"/>
      <c r="EF14" s="1318"/>
      <c r="EG14" s="1318"/>
      <c r="EH14" s="1318"/>
      <c r="EI14" s="1318"/>
      <c r="EJ14" s="1318"/>
      <c r="EK14" s="1318"/>
      <c r="EL14" s="1318"/>
      <c r="EM14" s="1318"/>
      <c r="EN14" s="1318"/>
      <c r="EO14" s="1318"/>
      <c r="EP14" s="1318"/>
      <c r="EQ14" s="1318"/>
      <c r="ER14" s="1318"/>
      <c r="ES14" s="1318"/>
      <c r="ET14" s="1318"/>
      <c r="EU14" s="1318"/>
      <c r="EV14" s="1318"/>
      <c r="EW14" s="1318"/>
      <c r="EX14" s="1318"/>
      <c r="EY14" s="1318"/>
      <c r="EZ14" s="1318"/>
      <c r="FA14" s="1318"/>
      <c r="FB14" s="1318"/>
      <c r="FC14" s="1318"/>
      <c r="FD14" s="1318"/>
      <c r="FE14" s="1318"/>
      <c r="FF14" s="1318"/>
      <c r="FG14" s="1318"/>
      <c r="FH14" s="1318"/>
      <c r="FI14" s="1318"/>
      <c r="FJ14" s="1318"/>
      <c r="FK14" s="1318"/>
      <c r="FL14" s="1318"/>
      <c r="FM14" s="1318"/>
      <c r="FN14" s="1318"/>
      <c r="FO14" s="1318"/>
      <c r="FP14" s="1318"/>
      <c r="FQ14" s="1318"/>
      <c r="FR14" s="1318"/>
      <c r="FS14" s="1318"/>
      <c r="FT14" s="1318"/>
      <c r="FU14" s="1318"/>
      <c r="FV14" s="1318"/>
      <c r="FW14" s="1318"/>
      <c r="FX14" s="1318"/>
      <c r="FY14" s="1318"/>
      <c r="FZ14" s="1318"/>
      <c r="GA14" s="1318"/>
      <c r="GB14" s="1318"/>
      <c r="GC14" s="1318"/>
      <c r="GD14" s="1318"/>
      <c r="GE14" s="1318"/>
      <c r="GF14" s="1318"/>
      <c r="GG14" s="1318"/>
      <c r="GH14" s="1318"/>
      <c r="GI14" s="1318"/>
      <c r="GJ14" s="1318"/>
      <c r="GK14" s="1318"/>
      <c r="GL14" s="1318"/>
      <c r="GM14" s="1318"/>
      <c r="GN14" s="1318"/>
      <c r="GO14" s="1318"/>
      <c r="GP14" s="1318"/>
      <c r="GQ14" s="1318"/>
      <c r="GR14" s="1318"/>
      <c r="GS14" s="1318"/>
      <c r="GT14" s="1318"/>
      <c r="GU14" s="1318"/>
      <c r="GV14" s="1318"/>
      <c r="GW14" s="1318"/>
      <c r="GX14" s="1318"/>
      <c r="GY14" s="1318"/>
      <c r="GZ14" s="1318"/>
      <c r="HA14" s="1318"/>
      <c r="HB14" s="1318"/>
      <c r="HC14" s="1318"/>
      <c r="HD14" s="1318"/>
      <c r="HE14" s="1318"/>
      <c r="HF14" s="1318"/>
      <c r="HG14" s="1318"/>
      <c r="HH14" s="1318"/>
      <c r="HI14" s="1318"/>
      <c r="HJ14" s="1318"/>
      <c r="HK14" s="1318"/>
      <c r="HL14" s="1318"/>
      <c r="HM14" s="1318"/>
      <c r="HN14" s="1318"/>
      <c r="HO14" s="1318"/>
      <c r="HP14" s="1318"/>
      <c r="HQ14" s="1318"/>
      <c r="HR14" s="1318"/>
      <c r="HS14" s="1318"/>
      <c r="HT14" s="1318"/>
      <c r="HU14" s="1318"/>
      <c r="HV14" s="1318"/>
      <c r="HW14" s="1318"/>
      <c r="HX14" s="1318"/>
      <c r="HY14" s="1318"/>
      <c r="HZ14" s="1318"/>
      <c r="IA14" s="1318"/>
      <c r="IB14" s="1318"/>
      <c r="IC14" s="1318"/>
      <c r="ID14" s="1318"/>
      <c r="IE14" s="1318"/>
      <c r="IF14" s="1318"/>
      <c r="IG14" s="1318"/>
      <c r="IH14" s="1318"/>
      <c r="II14" s="1318"/>
      <c r="IJ14" s="1318"/>
      <c r="IK14" s="1318"/>
      <c r="IL14" s="1318"/>
      <c r="IM14" s="1318"/>
      <c r="IN14" s="1318"/>
      <c r="IO14" s="1318"/>
      <c r="IP14" s="1318"/>
      <c r="IQ14" s="1318"/>
      <c r="IR14" s="1318"/>
      <c r="IS14" s="1318"/>
      <c r="IT14" s="1318"/>
      <c r="IU14" s="1318"/>
      <c r="IV14" s="1318"/>
    </row>
    <row r="15" spans="1:256" s="63" customFormat="1" ht="21" customHeight="1">
      <c r="A15" s="1317"/>
      <c r="B15" s="1317"/>
      <c r="C15" s="1876"/>
      <c r="D15" s="1876"/>
      <c r="E15" s="2529" t="s">
        <v>1772</v>
      </c>
      <c r="F15" s="2529"/>
      <c r="G15" s="2529"/>
      <c r="H15" s="2529"/>
      <c r="I15" s="2529"/>
      <c r="J15" s="2529"/>
      <c r="K15" s="2529"/>
      <c r="L15" s="2529"/>
      <c r="M15" s="2529"/>
      <c r="N15" s="2529"/>
      <c r="O15" s="2529"/>
      <c r="P15" s="2529"/>
      <c r="Q15" s="2529"/>
      <c r="R15" s="2529"/>
      <c r="S15" s="2529"/>
      <c r="T15" s="2529"/>
      <c r="U15" s="2529"/>
      <c r="V15" s="2529"/>
      <c r="W15" s="2529"/>
      <c r="X15" s="2529"/>
      <c r="Y15" s="2529"/>
      <c r="Z15" s="2529"/>
      <c r="AA15" s="2529"/>
      <c r="AB15" s="2529"/>
      <c r="AC15" s="1326"/>
      <c r="AD15" s="1326"/>
      <c r="AE15" s="1326"/>
      <c r="AF15" s="1326"/>
      <c r="AG15" s="1326"/>
      <c r="AH15" s="1318"/>
      <c r="AI15" s="1318"/>
      <c r="AJ15" s="1318"/>
      <c r="AK15" s="1318"/>
      <c r="AL15" s="1318"/>
      <c r="AM15" s="1318"/>
      <c r="AN15" s="1318"/>
      <c r="AO15" s="1318"/>
      <c r="AP15" s="1318"/>
      <c r="AQ15" s="1318"/>
      <c r="AR15" s="1318"/>
      <c r="AS15" s="1318"/>
      <c r="AT15" s="1318"/>
      <c r="AU15" s="1318"/>
      <c r="AV15" s="1318"/>
      <c r="AW15" s="1318"/>
      <c r="AX15" s="1318"/>
      <c r="AY15" s="1318"/>
      <c r="AZ15" s="1318"/>
      <c r="BA15" s="1318"/>
      <c r="BB15" s="1318"/>
      <c r="BC15" s="1318"/>
      <c r="BD15" s="1318"/>
      <c r="BE15" s="1318"/>
      <c r="BF15" s="1318"/>
      <c r="BG15" s="1318"/>
      <c r="BH15" s="1318"/>
      <c r="BI15" s="1318"/>
      <c r="BJ15" s="1318"/>
      <c r="BK15" s="1318"/>
      <c r="BL15" s="1318"/>
      <c r="BM15" s="1318"/>
      <c r="BN15" s="1318"/>
      <c r="BO15" s="1318"/>
      <c r="BP15" s="1318"/>
      <c r="BQ15" s="1318"/>
      <c r="BR15" s="1318"/>
      <c r="BS15" s="1318"/>
      <c r="BT15" s="1318"/>
      <c r="BU15" s="1318"/>
      <c r="BV15" s="1318"/>
      <c r="BW15" s="1318"/>
      <c r="BX15" s="1318"/>
      <c r="BY15" s="1318"/>
      <c r="BZ15" s="1318"/>
      <c r="CA15" s="1318"/>
      <c r="CB15" s="1318"/>
      <c r="CC15" s="1318"/>
      <c r="CD15" s="1318"/>
      <c r="CE15" s="1318"/>
      <c r="CF15" s="1318"/>
      <c r="CG15" s="1318"/>
      <c r="CH15" s="1318"/>
      <c r="CI15" s="1318"/>
      <c r="CJ15" s="1318"/>
      <c r="CK15" s="1318"/>
      <c r="CL15" s="1318"/>
      <c r="CM15" s="1318"/>
      <c r="CN15" s="1318"/>
      <c r="CO15" s="1318"/>
      <c r="CP15" s="1318"/>
      <c r="CQ15" s="1318"/>
      <c r="CR15" s="1318"/>
      <c r="CS15" s="1318"/>
      <c r="CT15" s="1318"/>
      <c r="CU15" s="1318"/>
      <c r="CV15" s="1318"/>
      <c r="CW15" s="1318"/>
      <c r="CX15" s="1318"/>
      <c r="CY15" s="1318"/>
      <c r="CZ15" s="1318"/>
      <c r="DA15" s="1318"/>
      <c r="DB15" s="1318"/>
      <c r="DC15" s="1318"/>
      <c r="DD15" s="1318"/>
      <c r="DE15" s="1318"/>
      <c r="DF15" s="1318"/>
      <c r="DG15" s="1318"/>
      <c r="DH15" s="1318"/>
      <c r="DI15" s="1318"/>
      <c r="DJ15" s="1318"/>
      <c r="DK15" s="1318"/>
      <c r="DL15" s="1318"/>
      <c r="DM15" s="1318"/>
      <c r="DN15" s="1318"/>
      <c r="DO15" s="1318"/>
      <c r="DP15" s="1318"/>
      <c r="DQ15" s="1318"/>
      <c r="DR15" s="1318"/>
      <c r="DS15" s="1318"/>
      <c r="DT15" s="1318"/>
      <c r="DU15" s="1318"/>
      <c r="DV15" s="1318"/>
      <c r="DW15" s="1318"/>
      <c r="DX15" s="1318"/>
      <c r="DY15" s="1318"/>
      <c r="DZ15" s="1318"/>
      <c r="EA15" s="1318"/>
      <c r="EB15" s="1318"/>
      <c r="EC15" s="1318"/>
      <c r="ED15" s="1318"/>
      <c r="EE15" s="1318"/>
      <c r="EF15" s="1318"/>
      <c r="EG15" s="1318"/>
      <c r="EH15" s="1318"/>
      <c r="EI15" s="1318"/>
      <c r="EJ15" s="1318"/>
      <c r="EK15" s="1318"/>
      <c r="EL15" s="1318"/>
      <c r="EM15" s="1318"/>
      <c r="EN15" s="1318"/>
      <c r="EO15" s="1318"/>
      <c r="EP15" s="1318"/>
      <c r="EQ15" s="1318"/>
      <c r="ER15" s="1318"/>
      <c r="ES15" s="1318"/>
      <c r="ET15" s="1318"/>
      <c r="EU15" s="1318"/>
      <c r="EV15" s="1318"/>
      <c r="EW15" s="1318"/>
      <c r="EX15" s="1318"/>
      <c r="EY15" s="1318"/>
      <c r="EZ15" s="1318"/>
      <c r="FA15" s="1318"/>
      <c r="FB15" s="1318"/>
      <c r="FC15" s="1318"/>
      <c r="FD15" s="1318"/>
      <c r="FE15" s="1318"/>
      <c r="FF15" s="1318"/>
      <c r="FG15" s="1318"/>
      <c r="FH15" s="1318"/>
      <c r="FI15" s="1318"/>
      <c r="FJ15" s="1318"/>
      <c r="FK15" s="1318"/>
      <c r="FL15" s="1318"/>
      <c r="FM15" s="1318"/>
      <c r="FN15" s="1318"/>
      <c r="FO15" s="1318"/>
      <c r="FP15" s="1318"/>
      <c r="FQ15" s="1318"/>
      <c r="FR15" s="1318"/>
      <c r="FS15" s="1318"/>
      <c r="FT15" s="1318"/>
      <c r="FU15" s="1318"/>
      <c r="FV15" s="1318"/>
      <c r="FW15" s="1318"/>
      <c r="FX15" s="1318"/>
      <c r="FY15" s="1318"/>
      <c r="FZ15" s="1318"/>
      <c r="GA15" s="1318"/>
      <c r="GB15" s="1318"/>
      <c r="GC15" s="1318"/>
      <c r="GD15" s="1318"/>
      <c r="GE15" s="1318"/>
      <c r="GF15" s="1318"/>
      <c r="GG15" s="1318"/>
      <c r="GH15" s="1318"/>
      <c r="GI15" s="1318"/>
      <c r="GJ15" s="1318"/>
      <c r="GK15" s="1318"/>
      <c r="GL15" s="1318"/>
      <c r="GM15" s="1318"/>
      <c r="GN15" s="1318"/>
      <c r="GO15" s="1318"/>
      <c r="GP15" s="1318"/>
      <c r="GQ15" s="1318"/>
      <c r="GR15" s="1318"/>
      <c r="GS15" s="1318"/>
      <c r="GT15" s="1318"/>
      <c r="GU15" s="1318"/>
      <c r="GV15" s="1318"/>
      <c r="GW15" s="1318"/>
      <c r="GX15" s="1318"/>
      <c r="GY15" s="1318"/>
      <c r="GZ15" s="1318"/>
      <c r="HA15" s="1318"/>
      <c r="HB15" s="1318"/>
      <c r="HC15" s="1318"/>
      <c r="HD15" s="1318"/>
      <c r="HE15" s="1318"/>
      <c r="HF15" s="1318"/>
      <c r="HG15" s="1318"/>
      <c r="HH15" s="1318"/>
      <c r="HI15" s="1318"/>
      <c r="HJ15" s="1318"/>
      <c r="HK15" s="1318"/>
      <c r="HL15" s="1318"/>
      <c r="HM15" s="1318"/>
      <c r="HN15" s="1318"/>
      <c r="HO15" s="1318"/>
      <c r="HP15" s="1318"/>
      <c r="HQ15" s="1318"/>
      <c r="HR15" s="1318"/>
      <c r="HS15" s="1318"/>
      <c r="HT15" s="1318"/>
      <c r="HU15" s="1318"/>
      <c r="HV15" s="1318"/>
      <c r="HW15" s="1318"/>
      <c r="HX15" s="1318"/>
      <c r="HY15" s="1318"/>
      <c r="HZ15" s="1318"/>
      <c r="IA15" s="1318"/>
      <c r="IB15" s="1318"/>
      <c r="IC15" s="1318"/>
      <c r="ID15" s="1318"/>
      <c r="IE15" s="1318"/>
      <c r="IF15" s="1318"/>
      <c r="IG15" s="1318"/>
      <c r="IH15" s="1318"/>
      <c r="II15" s="1318"/>
      <c r="IJ15" s="1318"/>
      <c r="IK15" s="1318"/>
      <c r="IL15" s="1318"/>
      <c r="IM15" s="1318"/>
      <c r="IN15" s="1318"/>
      <c r="IO15" s="1318"/>
      <c r="IP15" s="1318"/>
      <c r="IQ15" s="1318"/>
      <c r="IR15" s="1318"/>
      <c r="IS15" s="1318"/>
      <c r="IT15" s="1318"/>
      <c r="IU15" s="1318"/>
      <c r="IV15" s="1318"/>
    </row>
    <row r="16" spans="1:256" s="63" customFormat="1" ht="21" customHeight="1">
      <c r="A16" s="1317"/>
      <c r="B16" s="1317"/>
      <c r="C16" s="1317"/>
      <c r="D16" s="1317"/>
      <c r="E16" s="2529" t="s">
        <v>1773</v>
      </c>
      <c r="F16" s="2529"/>
      <c r="G16" s="2529"/>
      <c r="H16" s="2529"/>
      <c r="I16" s="2529"/>
      <c r="J16" s="2529"/>
      <c r="K16" s="2529"/>
      <c r="L16" s="2529"/>
      <c r="M16" s="2529"/>
      <c r="N16" s="2529"/>
      <c r="O16" s="2529"/>
      <c r="P16" s="2529"/>
      <c r="Q16" s="2529"/>
      <c r="R16" s="2529"/>
      <c r="S16" s="2529"/>
      <c r="T16" s="2529"/>
      <c r="U16" s="2529"/>
      <c r="V16" s="2529"/>
      <c r="W16" s="2529"/>
      <c r="X16" s="2529"/>
      <c r="Y16" s="2529"/>
      <c r="Z16" s="2529"/>
      <c r="AA16" s="2529"/>
      <c r="AB16" s="2529"/>
      <c r="AC16" s="1317"/>
      <c r="AD16" s="1317"/>
      <c r="AE16" s="1317"/>
      <c r="AF16" s="1317"/>
      <c r="AG16" s="1317"/>
      <c r="AH16" s="1318"/>
      <c r="AI16" s="1318"/>
      <c r="AJ16" s="1318"/>
      <c r="AK16" s="1318"/>
      <c r="AL16" s="1318"/>
      <c r="AM16" s="1318"/>
      <c r="AN16" s="1318"/>
      <c r="AO16" s="1318"/>
      <c r="AP16" s="1318"/>
      <c r="AQ16" s="1318"/>
      <c r="AR16" s="1318"/>
      <c r="AS16" s="1318"/>
      <c r="AT16" s="1318"/>
      <c r="AU16" s="1318"/>
      <c r="AV16" s="1318"/>
      <c r="AW16" s="1318"/>
      <c r="AX16" s="1318"/>
      <c r="AY16" s="1318"/>
      <c r="AZ16" s="1318"/>
      <c r="BA16" s="1318"/>
      <c r="BB16" s="1318"/>
      <c r="BC16" s="1318"/>
      <c r="BD16" s="1318"/>
      <c r="BE16" s="1318"/>
      <c r="BF16" s="1318"/>
      <c r="BG16" s="1318"/>
      <c r="BH16" s="1318"/>
      <c r="BI16" s="1318"/>
      <c r="BJ16" s="1318"/>
      <c r="BK16" s="1318"/>
      <c r="BL16" s="1318"/>
      <c r="BM16" s="1318"/>
      <c r="BN16" s="1318"/>
      <c r="BO16" s="1318"/>
      <c r="BP16" s="1318"/>
      <c r="BQ16" s="1318"/>
      <c r="BR16" s="1318"/>
      <c r="BS16" s="1318"/>
      <c r="BT16" s="1318"/>
      <c r="BU16" s="1318"/>
      <c r="BV16" s="1318"/>
      <c r="BW16" s="1318"/>
      <c r="BX16" s="1318"/>
      <c r="BY16" s="1318"/>
      <c r="BZ16" s="1318"/>
      <c r="CA16" s="1318"/>
      <c r="CB16" s="1318"/>
      <c r="CC16" s="1318"/>
      <c r="CD16" s="1318"/>
      <c r="CE16" s="1318"/>
      <c r="CF16" s="1318"/>
      <c r="CG16" s="1318"/>
      <c r="CH16" s="1318"/>
      <c r="CI16" s="1318"/>
      <c r="CJ16" s="1318"/>
      <c r="CK16" s="1318"/>
      <c r="CL16" s="1318"/>
      <c r="CM16" s="1318"/>
      <c r="CN16" s="1318"/>
      <c r="CO16" s="1318"/>
      <c r="CP16" s="1318"/>
      <c r="CQ16" s="1318"/>
      <c r="CR16" s="1318"/>
      <c r="CS16" s="1318"/>
      <c r="CT16" s="1318"/>
      <c r="CU16" s="1318"/>
      <c r="CV16" s="1318"/>
      <c r="CW16" s="1318"/>
      <c r="CX16" s="1318"/>
      <c r="CY16" s="1318"/>
      <c r="CZ16" s="1318"/>
      <c r="DA16" s="1318"/>
      <c r="DB16" s="1318"/>
      <c r="DC16" s="1318"/>
      <c r="DD16" s="1318"/>
      <c r="DE16" s="1318"/>
      <c r="DF16" s="1318"/>
      <c r="DG16" s="1318"/>
      <c r="DH16" s="1318"/>
      <c r="DI16" s="1318"/>
      <c r="DJ16" s="1318"/>
      <c r="DK16" s="1318"/>
      <c r="DL16" s="1318"/>
      <c r="DM16" s="1318"/>
      <c r="DN16" s="1318"/>
      <c r="DO16" s="1318"/>
      <c r="DP16" s="1318"/>
      <c r="DQ16" s="1318"/>
      <c r="DR16" s="1318"/>
      <c r="DS16" s="1318"/>
      <c r="DT16" s="1318"/>
      <c r="DU16" s="1318"/>
      <c r="DV16" s="1318"/>
      <c r="DW16" s="1318"/>
      <c r="DX16" s="1318"/>
      <c r="DY16" s="1318"/>
      <c r="DZ16" s="1318"/>
      <c r="EA16" s="1318"/>
      <c r="EB16" s="1318"/>
      <c r="EC16" s="1318"/>
      <c r="ED16" s="1318"/>
      <c r="EE16" s="1318"/>
      <c r="EF16" s="1318"/>
      <c r="EG16" s="1318"/>
      <c r="EH16" s="1318"/>
      <c r="EI16" s="1318"/>
      <c r="EJ16" s="1318"/>
      <c r="EK16" s="1318"/>
      <c r="EL16" s="1318"/>
      <c r="EM16" s="1318"/>
      <c r="EN16" s="1318"/>
      <c r="EO16" s="1318"/>
      <c r="EP16" s="1318"/>
      <c r="EQ16" s="1318"/>
      <c r="ER16" s="1318"/>
      <c r="ES16" s="1318"/>
      <c r="ET16" s="1318"/>
      <c r="EU16" s="1318"/>
      <c r="EV16" s="1318"/>
      <c r="EW16" s="1318"/>
      <c r="EX16" s="1318"/>
      <c r="EY16" s="1318"/>
      <c r="EZ16" s="1318"/>
      <c r="FA16" s="1318"/>
      <c r="FB16" s="1318"/>
      <c r="FC16" s="1318"/>
      <c r="FD16" s="1318"/>
      <c r="FE16" s="1318"/>
      <c r="FF16" s="1318"/>
      <c r="FG16" s="1318"/>
      <c r="FH16" s="1318"/>
      <c r="FI16" s="1318"/>
      <c r="FJ16" s="1318"/>
      <c r="FK16" s="1318"/>
      <c r="FL16" s="1318"/>
      <c r="FM16" s="1318"/>
      <c r="FN16" s="1318"/>
      <c r="FO16" s="1318"/>
      <c r="FP16" s="1318"/>
      <c r="FQ16" s="1318"/>
      <c r="FR16" s="1318"/>
      <c r="FS16" s="1318"/>
      <c r="FT16" s="1318"/>
      <c r="FU16" s="1318"/>
      <c r="FV16" s="1318"/>
      <c r="FW16" s="1318"/>
      <c r="FX16" s="1318"/>
      <c r="FY16" s="1318"/>
      <c r="FZ16" s="1318"/>
      <c r="GA16" s="1318"/>
      <c r="GB16" s="1318"/>
      <c r="GC16" s="1318"/>
      <c r="GD16" s="1318"/>
      <c r="GE16" s="1318"/>
      <c r="GF16" s="1318"/>
      <c r="GG16" s="1318"/>
      <c r="GH16" s="1318"/>
      <c r="GI16" s="1318"/>
      <c r="GJ16" s="1318"/>
      <c r="GK16" s="1318"/>
      <c r="GL16" s="1318"/>
      <c r="GM16" s="1318"/>
      <c r="GN16" s="1318"/>
      <c r="GO16" s="1318"/>
      <c r="GP16" s="1318"/>
      <c r="GQ16" s="1318"/>
      <c r="GR16" s="1318"/>
      <c r="GS16" s="1318"/>
      <c r="GT16" s="1318"/>
      <c r="GU16" s="1318"/>
      <c r="GV16" s="1318"/>
      <c r="GW16" s="1318"/>
      <c r="GX16" s="1318"/>
      <c r="GY16" s="1318"/>
      <c r="GZ16" s="1318"/>
      <c r="HA16" s="1318"/>
      <c r="HB16" s="1318"/>
      <c r="HC16" s="1318"/>
      <c r="HD16" s="1318"/>
      <c r="HE16" s="1318"/>
      <c r="HF16" s="1318"/>
      <c r="HG16" s="1318"/>
      <c r="HH16" s="1318"/>
      <c r="HI16" s="1318"/>
      <c r="HJ16" s="1318"/>
      <c r="HK16" s="1318"/>
      <c r="HL16" s="1318"/>
      <c r="HM16" s="1318"/>
      <c r="HN16" s="1318"/>
      <c r="HO16" s="1318"/>
      <c r="HP16" s="1318"/>
      <c r="HQ16" s="1318"/>
      <c r="HR16" s="1318"/>
      <c r="HS16" s="1318"/>
      <c r="HT16" s="1318"/>
      <c r="HU16" s="1318"/>
      <c r="HV16" s="1318"/>
      <c r="HW16" s="1318"/>
      <c r="HX16" s="1318"/>
      <c r="HY16" s="1318"/>
      <c r="HZ16" s="1318"/>
      <c r="IA16" s="1318"/>
      <c r="IB16" s="1318"/>
      <c r="IC16" s="1318"/>
      <c r="ID16" s="1318"/>
      <c r="IE16" s="1318"/>
      <c r="IF16" s="1318"/>
      <c r="IG16" s="1318"/>
      <c r="IH16" s="1318"/>
      <c r="II16" s="1318"/>
      <c r="IJ16" s="1318"/>
      <c r="IK16" s="1318"/>
      <c r="IL16" s="1318"/>
      <c r="IM16" s="1318"/>
      <c r="IN16" s="1318"/>
      <c r="IO16" s="1318"/>
      <c r="IP16" s="1318"/>
      <c r="IQ16" s="1318"/>
      <c r="IR16" s="1318"/>
      <c r="IS16" s="1318"/>
      <c r="IT16" s="1318"/>
      <c r="IU16" s="1318"/>
      <c r="IV16" s="1318"/>
    </row>
    <row r="17" spans="1:256" s="63" customFormat="1" ht="21" customHeight="1">
      <c r="A17" s="1317"/>
      <c r="B17" s="1317"/>
      <c r="C17" s="1875" t="s">
        <v>121</v>
      </c>
      <c r="D17" s="1876"/>
      <c r="E17" s="2529" t="s">
        <v>1774</v>
      </c>
      <c r="F17" s="2529"/>
      <c r="G17" s="2529"/>
      <c r="H17" s="2529"/>
      <c r="I17" s="2529"/>
      <c r="J17" s="2529"/>
      <c r="K17" s="2529"/>
      <c r="L17" s="2529"/>
      <c r="M17" s="2529"/>
      <c r="N17" s="2529"/>
      <c r="O17" s="2529"/>
      <c r="P17" s="2529"/>
      <c r="Q17" s="2529"/>
      <c r="R17" s="2529"/>
      <c r="S17" s="2529"/>
      <c r="T17" s="2529"/>
      <c r="U17" s="2529"/>
      <c r="V17" s="2529"/>
      <c r="W17" s="2529"/>
      <c r="X17" s="2529"/>
      <c r="Y17" s="2529"/>
      <c r="Z17" s="2529"/>
      <c r="AA17" s="2529"/>
      <c r="AB17" s="2529"/>
      <c r="AC17" s="1324"/>
      <c r="AD17" s="1324"/>
      <c r="AE17" s="1324"/>
      <c r="AF17" s="1324"/>
      <c r="AG17" s="1324"/>
      <c r="AH17" s="1318"/>
      <c r="AI17" s="1318"/>
      <c r="AJ17" s="1318"/>
      <c r="AK17" s="1318"/>
      <c r="AL17" s="1318"/>
      <c r="AM17" s="1318"/>
      <c r="AN17" s="1318"/>
      <c r="AO17" s="1318"/>
      <c r="AP17" s="1318"/>
      <c r="AQ17" s="1318"/>
      <c r="AR17" s="1318"/>
      <c r="AS17" s="1318"/>
      <c r="AT17" s="1318"/>
      <c r="AU17" s="1318"/>
      <c r="AV17" s="1318"/>
      <c r="AW17" s="1318"/>
      <c r="AX17" s="1318"/>
      <c r="AY17" s="1318"/>
      <c r="AZ17" s="1318"/>
      <c r="BA17" s="1318"/>
      <c r="BB17" s="1318"/>
      <c r="BC17" s="1318"/>
      <c r="BD17" s="1318"/>
      <c r="BE17" s="1318"/>
      <c r="BF17" s="1318"/>
      <c r="BG17" s="1318"/>
      <c r="BH17" s="1318"/>
      <c r="BI17" s="1318"/>
      <c r="BJ17" s="1318"/>
      <c r="BK17" s="1318"/>
      <c r="BL17" s="1318"/>
      <c r="BM17" s="1318"/>
      <c r="BN17" s="1318"/>
      <c r="BO17" s="1318"/>
      <c r="BP17" s="1318"/>
      <c r="BQ17" s="1318"/>
      <c r="BR17" s="1318"/>
      <c r="BS17" s="1318"/>
      <c r="BT17" s="1318"/>
      <c r="BU17" s="1318"/>
      <c r="BV17" s="1318"/>
      <c r="BW17" s="1318"/>
      <c r="BX17" s="1318"/>
      <c r="BY17" s="1318"/>
      <c r="BZ17" s="1318"/>
      <c r="CA17" s="1318"/>
      <c r="CB17" s="1318"/>
      <c r="CC17" s="1318"/>
      <c r="CD17" s="1318"/>
      <c r="CE17" s="1318"/>
      <c r="CF17" s="1318"/>
      <c r="CG17" s="1318"/>
      <c r="CH17" s="1318"/>
      <c r="CI17" s="1318"/>
      <c r="CJ17" s="1318"/>
      <c r="CK17" s="1318"/>
      <c r="CL17" s="1318"/>
      <c r="CM17" s="1318"/>
      <c r="CN17" s="1318"/>
      <c r="CO17" s="1318"/>
      <c r="CP17" s="1318"/>
      <c r="CQ17" s="1318"/>
      <c r="CR17" s="1318"/>
      <c r="CS17" s="1318"/>
      <c r="CT17" s="1318"/>
      <c r="CU17" s="1318"/>
      <c r="CV17" s="1318"/>
      <c r="CW17" s="1318"/>
      <c r="CX17" s="1318"/>
      <c r="CY17" s="1318"/>
      <c r="CZ17" s="1318"/>
      <c r="DA17" s="1318"/>
      <c r="DB17" s="1318"/>
      <c r="DC17" s="1318"/>
      <c r="DD17" s="1318"/>
      <c r="DE17" s="1318"/>
      <c r="DF17" s="1318"/>
      <c r="DG17" s="1318"/>
      <c r="DH17" s="1318"/>
      <c r="DI17" s="1318"/>
      <c r="DJ17" s="1318"/>
      <c r="DK17" s="1318"/>
      <c r="DL17" s="1318"/>
      <c r="DM17" s="1318"/>
      <c r="DN17" s="1318"/>
      <c r="DO17" s="1318"/>
      <c r="DP17" s="1318"/>
      <c r="DQ17" s="1318"/>
      <c r="DR17" s="1318"/>
      <c r="DS17" s="1318"/>
      <c r="DT17" s="1318"/>
      <c r="DU17" s="1318"/>
      <c r="DV17" s="1318"/>
      <c r="DW17" s="1318"/>
      <c r="DX17" s="1318"/>
      <c r="DY17" s="1318"/>
      <c r="DZ17" s="1318"/>
      <c r="EA17" s="1318"/>
      <c r="EB17" s="1318"/>
      <c r="EC17" s="1318"/>
      <c r="ED17" s="1318"/>
      <c r="EE17" s="1318"/>
      <c r="EF17" s="1318"/>
      <c r="EG17" s="1318"/>
      <c r="EH17" s="1318"/>
      <c r="EI17" s="1318"/>
      <c r="EJ17" s="1318"/>
      <c r="EK17" s="1318"/>
      <c r="EL17" s="1318"/>
      <c r="EM17" s="1318"/>
      <c r="EN17" s="1318"/>
      <c r="EO17" s="1318"/>
      <c r="EP17" s="1318"/>
      <c r="EQ17" s="1318"/>
      <c r="ER17" s="1318"/>
      <c r="ES17" s="1318"/>
      <c r="ET17" s="1318"/>
      <c r="EU17" s="1318"/>
      <c r="EV17" s="1318"/>
      <c r="EW17" s="1318"/>
      <c r="EX17" s="1318"/>
      <c r="EY17" s="1318"/>
      <c r="EZ17" s="1318"/>
      <c r="FA17" s="1318"/>
      <c r="FB17" s="1318"/>
      <c r="FC17" s="1318"/>
      <c r="FD17" s="1318"/>
      <c r="FE17" s="1318"/>
      <c r="FF17" s="1318"/>
      <c r="FG17" s="1318"/>
      <c r="FH17" s="1318"/>
      <c r="FI17" s="1318"/>
      <c r="FJ17" s="1318"/>
      <c r="FK17" s="1318"/>
      <c r="FL17" s="1318"/>
      <c r="FM17" s="1318"/>
      <c r="FN17" s="1318"/>
      <c r="FO17" s="1318"/>
      <c r="FP17" s="1318"/>
      <c r="FQ17" s="1318"/>
      <c r="FR17" s="1318"/>
      <c r="FS17" s="1318"/>
      <c r="FT17" s="1318"/>
      <c r="FU17" s="1318"/>
      <c r="FV17" s="1318"/>
      <c r="FW17" s="1318"/>
      <c r="FX17" s="1318"/>
      <c r="FY17" s="1318"/>
      <c r="FZ17" s="1318"/>
      <c r="GA17" s="1318"/>
      <c r="GB17" s="1318"/>
      <c r="GC17" s="1318"/>
      <c r="GD17" s="1318"/>
      <c r="GE17" s="1318"/>
      <c r="GF17" s="1318"/>
      <c r="GG17" s="1318"/>
      <c r="GH17" s="1318"/>
      <c r="GI17" s="1318"/>
      <c r="GJ17" s="1318"/>
      <c r="GK17" s="1318"/>
      <c r="GL17" s="1318"/>
      <c r="GM17" s="1318"/>
      <c r="GN17" s="1318"/>
      <c r="GO17" s="1318"/>
      <c r="GP17" s="1318"/>
      <c r="GQ17" s="1318"/>
      <c r="GR17" s="1318"/>
      <c r="GS17" s="1318"/>
      <c r="GT17" s="1318"/>
      <c r="GU17" s="1318"/>
      <c r="GV17" s="1318"/>
      <c r="GW17" s="1318"/>
      <c r="GX17" s="1318"/>
      <c r="GY17" s="1318"/>
      <c r="GZ17" s="1318"/>
      <c r="HA17" s="1318"/>
      <c r="HB17" s="1318"/>
      <c r="HC17" s="1318"/>
      <c r="HD17" s="1318"/>
      <c r="HE17" s="1318"/>
      <c r="HF17" s="1318"/>
      <c r="HG17" s="1318"/>
      <c r="HH17" s="1318"/>
      <c r="HI17" s="1318"/>
      <c r="HJ17" s="1318"/>
      <c r="HK17" s="1318"/>
      <c r="HL17" s="1318"/>
      <c r="HM17" s="1318"/>
      <c r="HN17" s="1318"/>
      <c r="HO17" s="1318"/>
      <c r="HP17" s="1318"/>
      <c r="HQ17" s="1318"/>
      <c r="HR17" s="1318"/>
      <c r="HS17" s="1318"/>
      <c r="HT17" s="1318"/>
      <c r="HU17" s="1318"/>
      <c r="HV17" s="1318"/>
      <c r="HW17" s="1318"/>
      <c r="HX17" s="1318"/>
      <c r="HY17" s="1318"/>
      <c r="HZ17" s="1318"/>
      <c r="IA17" s="1318"/>
      <c r="IB17" s="1318"/>
      <c r="IC17" s="1318"/>
      <c r="ID17" s="1318"/>
      <c r="IE17" s="1318"/>
      <c r="IF17" s="1318"/>
      <c r="IG17" s="1318"/>
      <c r="IH17" s="1318"/>
      <c r="II17" s="1318"/>
      <c r="IJ17" s="1318"/>
      <c r="IK17" s="1318"/>
      <c r="IL17" s="1318"/>
      <c r="IM17" s="1318"/>
      <c r="IN17" s="1318"/>
      <c r="IO17" s="1318"/>
      <c r="IP17" s="1318"/>
      <c r="IQ17" s="1318"/>
      <c r="IR17" s="1318"/>
      <c r="IS17" s="1318"/>
      <c r="IT17" s="1318"/>
      <c r="IU17" s="1318"/>
      <c r="IV17" s="1318"/>
    </row>
    <row r="18" spans="1:256" s="63" customFormat="1" ht="21" customHeight="1">
      <c r="A18" s="1317"/>
      <c r="B18" s="1317"/>
      <c r="C18" s="1876"/>
      <c r="D18" s="1876"/>
      <c r="E18" s="2529" t="s">
        <v>1775</v>
      </c>
      <c r="F18" s="2529"/>
      <c r="G18" s="2529"/>
      <c r="H18" s="2529"/>
      <c r="I18" s="2529"/>
      <c r="J18" s="2529"/>
      <c r="K18" s="2529"/>
      <c r="L18" s="2529"/>
      <c r="M18" s="2529"/>
      <c r="N18" s="2529"/>
      <c r="O18" s="2529"/>
      <c r="P18" s="2529"/>
      <c r="Q18" s="2529"/>
      <c r="R18" s="2529"/>
      <c r="S18" s="2529"/>
      <c r="T18" s="2529"/>
      <c r="U18" s="2529"/>
      <c r="V18" s="2529"/>
      <c r="W18" s="2529"/>
      <c r="X18" s="2529"/>
      <c r="Y18" s="2529"/>
      <c r="Z18" s="2529"/>
      <c r="AA18" s="2529"/>
      <c r="AB18" s="2529"/>
      <c r="AC18" s="1326"/>
      <c r="AD18" s="1326"/>
      <c r="AE18" s="1326"/>
      <c r="AF18" s="1326"/>
      <c r="AG18" s="1326"/>
      <c r="AH18" s="1318"/>
      <c r="AI18" s="1318"/>
      <c r="AJ18" s="1318"/>
      <c r="AK18" s="1318"/>
      <c r="AL18" s="1318"/>
      <c r="AM18" s="1318"/>
      <c r="AN18" s="1318"/>
      <c r="AO18" s="1318"/>
      <c r="AP18" s="1318"/>
      <c r="AQ18" s="1318"/>
      <c r="AR18" s="1318"/>
      <c r="AS18" s="1318"/>
      <c r="AT18" s="1318"/>
      <c r="AU18" s="1318"/>
      <c r="AV18" s="1318"/>
      <c r="AW18" s="1318"/>
      <c r="AX18" s="1318"/>
      <c r="AY18" s="1318"/>
      <c r="AZ18" s="1318"/>
      <c r="BA18" s="1318"/>
      <c r="BB18" s="1318"/>
      <c r="BC18" s="1318"/>
      <c r="BD18" s="1318"/>
      <c r="BE18" s="1318"/>
      <c r="BF18" s="1318"/>
      <c r="BG18" s="1318"/>
      <c r="BH18" s="1318"/>
      <c r="BI18" s="1318"/>
      <c r="BJ18" s="1318"/>
      <c r="BK18" s="1318"/>
      <c r="BL18" s="1318"/>
      <c r="BM18" s="1318"/>
      <c r="BN18" s="1318"/>
      <c r="BO18" s="1318"/>
      <c r="BP18" s="1318"/>
      <c r="BQ18" s="1318"/>
      <c r="BR18" s="1318"/>
      <c r="BS18" s="1318"/>
      <c r="BT18" s="1318"/>
      <c r="BU18" s="1318"/>
      <c r="BV18" s="1318"/>
      <c r="BW18" s="1318"/>
      <c r="BX18" s="1318"/>
      <c r="BY18" s="1318"/>
      <c r="BZ18" s="1318"/>
      <c r="CA18" s="1318"/>
      <c r="CB18" s="1318"/>
      <c r="CC18" s="1318"/>
      <c r="CD18" s="1318"/>
      <c r="CE18" s="1318"/>
      <c r="CF18" s="1318"/>
      <c r="CG18" s="1318"/>
      <c r="CH18" s="1318"/>
      <c r="CI18" s="1318"/>
      <c r="CJ18" s="1318"/>
      <c r="CK18" s="1318"/>
      <c r="CL18" s="1318"/>
      <c r="CM18" s="1318"/>
      <c r="CN18" s="1318"/>
      <c r="CO18" s="1318"/>
      <c r="CP18" s="1318"/>
      <c r="CQ18" s="1318"/>
      <c r="CR18" s="1318"/>
      <c r="CS18" s="1318"/>
      <c r="CT18" s="1318"/>
      <c r="CU18" s="1318"/>
      <c r="CV18" s="1318"/>
      <c r="CW18" s="1318"/>
      <c r="CX18" s="1318"/>
      <c r="CY18" s="1318"/>
      <c r="CZ18" s="1318"/>
      <c r="DA18" s="1318"/>
      <c r="DB18" s="1318"/>
      <c r="DC18" s="1318"/>
      <c r="DD18" s="1318"/>
      <c r="DE18" s="1318"/>
      <c r="DF18" s="1318"/>
      <c r="DG18" s="1318"/>
      <c r="DH18" s="1318"/>
      <c r="DI18" s="1318"/>
      <c r="DJ18" s="1318"/>
      <c r="DK18" s="1318"/>
      <c r="DL18" s="1318"/>
      <c r="DM18" s="1318"/>
      <c r="DN18" s="1318"/>
      <c r="DO18" s="1318"/>
      <c r="DP18" s="1318"/>
      <c r="DQ18" s="1318"/>
      <c r="DR18" s="1318"/>
      <c r="DS18" s="1318"/>
      <c r="DT18" s="1318"/>
      <c r="DU18" s="1318"/>
      <c r="DV18" s="1318"/>
      <c r="DW18" s="1318"/>
      <c r="DX18" s="1318"/>
      <c r="DY18" s="1318"/>
      <c r="DZ18" s="1318"/>
      <c r="EA18" s="1318"/>
      <c r="EB18" s="1318"/>
      <c r="EC18" s="1318"/>
      <c r="ED18" s="1318"/>
      <c r="EE18" s="1318"/>
      <c r="EF18" s="1318"/>
      <c r="EG18" s="1318"/>
      <c r="EH18" s="1318"/>
      <c r="EI18" s="1318"/>
      <c r="EJ18" s="1318"/>
      <c r="EK18" s="1318"/>
      <c r="EL18" s="1318"/>
      <c r="EM18" s="1318"/>
      <c r="EN18" s="1318"/>
      <c r="EO18" s="1318"/>
      <c r="EP18" s="1318"/>
      <c r="EQ18" s="1318"/>
      <c r="ER18" s="1318"/>
      <c r="ES18" s="1318"/>
      <c r="ET18" s="1318"/>
      <c r="EU18" s="1318"/>
      <c r="EV18" s="1318"/>
      <c r="EW18" s="1318"/>
      <c r="EX18" s="1318"/>
      <c r="EY18" s="1318"/>
      <c r="EZ18" s="1318"/>
      <c r="FA18" s="1318"/>
      <c r="FB18" s="1318"/>
      <c r="FC18" s="1318"/>
      <c r="FD18" s="1318"/>
      <c r="FE18" s="1318"/>
      <c r="FF18" s="1318"/>
      <c r="FG18" s="1318"/>
      <c r="FH18" s="1318"/>
      <c r="FI18" s="1318"/>
      <c r="FJ18" s="1318"/>
      <c r="FK18" s="1318"/>
      <c r="FL18" s="1318"/>
      <c r="FM18" s="1318"/>
      <c r="FN18" s="1318"/>
      <c r="FO18" s="1318"/>
      <c r="FP18" s="1318"/>
      <c r="FQ18" s="1318"/>
      <c r="FR18" s="1318"/>
      <c r="FS18" s="1318"/>
      <c r="FT18" s="1318"/>
      <c r="FU18" s="1318"/>
      <c r="FV18" s="1318"/>
      <c r="FW18" s="1318"/>
      <c r="FX18" s="1318"/>
      <c r="FY18" s="1318"/>
      <c r="FZ18" s="1318"/>
      <c r="GA18" s="1318"/>
      <c r="GB18" s="1318"/>
      <c r="GC18" s="1318"/>
      <c r="GD18" s="1318"/>
      <c r="GE18" s="1318"/>
      <c r="GF18" s="1318"/>
      <c r="GG18" s="1318"/>
      <c r="GH18" s="1318"/>
      <c r="GI18" s="1318"/>
      <c r="GJ18" s="1318"/>
      <c r="GK18" s="1318"/>
      <c r="GL18" s="1318"/>
      <c r="GM18" s="1318"/>
      <c r="GN18" s="1318"/>
      <c r="GO18" s="1318"/>
      <c r="GP18" s="1318"/>
      <c r="GQ18" s="1318"/>
      <c r="GR18" s="1318"/>
      <c r="GS18" s="1318"/>
      <c r="GT18" s="1318"/>
      <c r="GU18" s="1318"/>
      <c r="GV18" s="1318"/>
      <c r="GW18" s="1318"/>
      <c r="GX18" s="1318"/>
      <c r="GY18" s="1318"/>
      <c r="GZ18" s="1318"/>
      <c r="HA18" s="1318"/>
      <c r="HB18" s="1318"/>
      <c r="HC18" s="1318"/>
      <c r="HD18" s="1318"/>
      <c r="HE18" s="1318"/>
      <c r="HF18" s="1318"/>
      <c r="HG18" s="1318"/>
      <c r="HH18" s="1318"/>
      <c r="HI18" s="1318"/>
      <c r="HJ18" s="1318"/>
      <c r="HK18" s="1318"/>
      <c r="HL18" s="1318"/>
      <c r="HM18" s="1318"/>
      <c r="HN18" s="1318"/>
      <c r="HO18" s="1318"/>
      <c r="HP18" s="1318"/>
      <c r="HQ18" s="1318"/>
      <c r="HR18" s="1318"/>
      <c r="HS18" s="1318"/>
      <c r="HT18" s="1318"/>
      <c r="HU18" s="1318"/>
      <c r="HV18" s="1318"/>
      <c r="HW18" s="1318"/>
      <c r="HX18" s="1318"/>
      <c r="HY18" s="1318"/>
      <c r="HZ18" s="1318"/>
      <c r="IA18" s="1318"/>
      <c r="IB18" s="1318"/>
      <c r="IC18" s="1318"/>
      <c r="ID18" s="1318"/>
      <c r="IE18" s="1318"/>
      <c r="IF18" s="1318"/>
      <c r="IG18" s="1318"/>
      <c r="IH18" s="1318"/>
      <c r="II18" s="1318"/>
      <c r="IJ18" s="1318"/>
      <c r="IK18" s="1318"/>
      <c r="IL18" s="1318"/>
      <c r="IM18" s="1318"/>
      <c r="IN18" s="1318"/>
      <c r="IO18" s="1318"/>
      <c r="IP18" s="1318"/>
      <c r="IQ18" s="1318"/>
      <c r="IR18" s="1318"/>
      <c r="IS18" s="1318"/>
      <c r="IT18" s="1318"/>
      <c r="IU18" s="1318"/>
      <c r="IV18" s="1318"/>
    </row>
    <row r="19" spans="1:256" s="63" customFormat="1" ht="18" customHeight="1">
      <c r="A19" s="1317"/>
      <c r="B19" s="1317"/>
      <c r="C19" s="1317"/>
      <c r="D19" s="1317"/>
      <c r="E19" s="1877"/>
      <c r="F19" s="1877"/>
      <c r="G19" s="1877"/>
      <c r="H19" s="1877"/>
      <c r="I19" s="1877"/>
      <c r="J19" s="1877"/>
      <c r="K19" s="1877"/>
      <c r="L19" s="1877"/>
      <c r="M19" s="1877"/>
      <c r="N19" s="1877"/>
      <c r="O19" s="1877"/>
      <c r="P19" s="1877"/>
      <c r="Q19" s="1877"/>
      <c r="R19" s="1877"/>
      <c r="S19" s="1877"/>
      <c r="T19" s="1877"/>
      <c r="U19" s="1877"/>
      <c r="V19" s="1877"/>
      <c r="W19" s="1877"/>
      <c r="X19" s="1877"/>
      <c r="Y19" s="1877"/>
      <c r="Z19" s="1877"/>
      <c r="AA19" s="1877"/>
      <c r="AB19" s="1877"/>
      <c r="AC19" s="1317"/>
      <c r="AD19" s="1317"/>
      <c r="AE19" s="1317"/>
      <c r="AF19" s="1317"/>
      <c r="AG19" s="1317"/>
      <c r="AH19" s="1318"/>
      <c r="AI19" s="1318"/>
      <c r="AJ19" s="1318"/>
      <c r="AK19" s="1318"/>
      <c r="AL19" s="1318"/>
      <c r="AM19" s="1318"/>
      <c r="AN19" s="1318"/>
      <c r="AO19" s="1318"/>
      <c r="AP19" s="1318"/>
      <c r="AQ19" s="1318"/>
      <c r="AR19" s="1318"/>
      <c r="AS19" s="1318"/>
      <c r="AT19" s="1318"/>
      <c r="AU19" s="1318"/>
      <c r="AV19" s="1318"/>
      <c r="AW19" s="1318"/>
      <c r="AX19" s="1318"/>
      <c r="AY19" s="1318"/>
      <c r="AZ19" s="1318"/>
      <c r="BA19" s="1318"/>
      <c r="BB19" s="1318"/>
      <c r="BC19" s="1318"/>
      <c r="BD19" s="1318"/>
      <c r="BE19" s="1318"/>
      <c r="BF19" s="1318"/>
      <c r="BG19" s="1318"/>
      <c r="BH19" s="1318"/>
      <c r="BI19" s="1318"/>
      <c r="BJ19" s="1318"/>
      <c r="BK19" s="1318"/>
      <c r="BL19" s="1318"/>
      <c r="BM19" s="1318"/>
      <c r="BN19" s="1318"/>
      <c r="BO19" s="1318"/>
      <c r="BP19" s="1318"/>
      <c r="BQ19" s="1318"/>
      <c r="BR19" s="1318"/>
      <c r="BS19" s="1318"/>
      <c r="BT19" s="1318"/>
      <c r="BU19" s="1318"/>
      <c r="BV19" s="1318"/>
      <c r="BW19" s="1318"/>
      <c r="BX19" s="1318"/>
      <c r="BY19" s="1318"/>
      <c r="BZ19" s="1318"/>
      <c r="CA19" s="1318"/>
      <c r="CB19" s="1318"/>
      <c r="CC19" s="1318"/>
      <c r="CD19" s="1318"/>
      <c r="CE19" s="1318"/>
      <c r="CF19" s="1318"/>
      <c r="CG19" s="1318"/>
      <c r="CH19" s="1318"/>
      <c r="CI19" s="1318"/>
      <c r="CJ19" s="1318"/>
      <c r="CK19" s="1318"/>
      <c r="CL19" s="1318"/>
      <c r="CM19" s="1318"/>
      <c r="CN19" s="1318"/>
      <c r="CO19" s="1318"/>
      <c r="CP19" s="1318"/>
      <c r="CQ19" s="1318"/>
      <c r="CR19" s="1318"/>
      <c r="CS19" s="1318"/>
      <c r="CT19" s="1318"/>
      <c r="CU19" s="1318"/>
      <c r="CV19" s="1318"/>
      <c r="CW19" s="1318"/>
      <c r="CX19" s="1318"/>
      <c r="CY19" s="1318"/>
      <c r="CZ19" s="1318"/>
      <c r="DA19" s="1318"/>
      <c r="DB19" s="1318"/>
      <c r="DC19" s="1318"/>
      <c r="DD19" s="1318"/>
      <c r="DE19" s="1318"/>
      <c r="DF19" s="1318"/>
      <c r="DG19" s="1318"/>
      <c r="DH19" s="1318"/>
      <c r="DI19" s="1318"/>
      <c r="DJ19" s="1318"/>
      <c r="DK19" s="1318"/>
      <c r="DL19" s="1318"/>
      <c r="DM19" s="1318"/>
      <c r="DN19" s="1318"/>
      <c r="DO19" s="1318"/>
      <c r="DP19" s="1318"/>
      <c r="DQ19" s="1318"/>
      <c r="DR19" s="1318"/>
      <c r="DS19" s="1318"/>
      <c r="DT19" s="1318"/>
      <c r="DU19" s="1318"/>
      <c r="DV19" s="1318"/>
      <c r="DW19" s="1318"/>
      <c r="DX19" s="1318"/>
      <c r="DY19" s="1318"/>
      <c r="DZ19" s="1318"/>
      <c r="EA19" s="1318"/>
      <c r="EB19" s="1318"/>
      <c r="EC19" s="1318"/>
      <c r="ED19" s="1318"/>
      <c r="EE19" s="1318"/>
      <c r="EF19" s="1318"/>
      <c r="EG19" s="1318"/>
      <c r="EH19" s="1318"/>
      <c r="EI19" s="1318"/>
      <c r="EJ19" s="1318"/>
      <c r="EK19" s="1318"/>
      <c r="EL19" s="1318"/>
      <c r="EM19" s="1318"/>
      <c r="EN19" s="1318"/>
      <c r="EO19" s="1318"/>
      <c r="EP19" s="1318"/>
      <c r="EQ19" s="1318"/>
      <c r="ER19" s="1318"/>
      <c r="ES19" s="1318"/>
      <c r="ET19" s="1318"/>
      <c r="EU19" s="1318"/>
      <c r="EV19" s="1318"/>
      <c r="EW19" s="1318"/>
      <c r="EX19" s="1318"/>
      <c r="EY19" s="1318"/>
      <c r="EZ19" s="1318"/>
      <c r="FA19" s="1318"/>
      <c r="FB19" s="1318"/>
      <c r="FC19" s="1318"/>
      <c r="FD19" s="1318"/>
      <c r="FE19" s="1318"/>
      <c r="FF19" s="1318"/>
      <c r="FG19" s="1318"/>
      <c r="FH19" s="1318"/>
      <c r="FI19" s="1318"/>
      <c r="FJ19" s="1318"/>
      <c r="FK19" s="1318"/>
      <c r="FL19" s="1318"/>
      <c r="FM19" s="1318"/>
      <c r="FN19" s="1318"/>
      <c r="FO19" s="1318"/>
      <c r="FP19" s="1318"/>
      <c r="FQ19" s="1318"/>
      <c r="FR19" s="1318"/>
      <c r="FS19" s="1318"/>
      <c r="FT19" s="1318"/>
      <c r="FU19" s="1318"/>
      <c r="FV19" s="1318"/>
      <c r="FW19" s="1318"/>
      <c r="FX19" s="1318"/>
      <c r="FY19" s="1318"/>
      <c r="FZ19" s="1318"/>
      <c r="GA19" s="1318"/>
      <c r="GB19" s="1318"/>
      <c r="GC19" s="1318"/>
      <c r="GD19" s="1318"/>
      <c r="GE19" s="1318"/>
      <c r="GF19" s="1318"/>
      <c r="GG19" s="1318"/>
      <c r="GH19" s="1318"/>
      <c r="GI19" s="1318"/>
      <c r="GJ19" s="1318"/>
      <c r="GK19" s="1318"/>
      <c r="GL19" s="1318"/>
      <c r="GM19" s="1318"/>
      <c r="GN19" s="1318"/>
      <c r="GO19" s="1318"/>
      <c r="GP19" s="1318"/>
      <c r="GQ19" s="1318"/>
      <c r="GR19" s="1318"/>
      <c r="GS19" s="1318"/>
      <c r="GT19" s="1318"/>
      <c r="GU19" s="1318"/>
      <c r="GV19" s="1318"/>
      <c r="GW19" s="1318"/>
      <c r="GX19" s="1318"/>
      <c r="GY19" s="1318"/>
      <c r="GZ19" s="1318"/>
      <c r="HA19" s="1318"/>
      <c r="HB19" s="1318"/>
      <c r="HC19" s="1318"/>
      <c r="HD19" s="1318"/>
      <c r="HE19" s="1318"/>
      <c r="HF19" s="1318"/>
      <c r="HG19" s="1318"/>
      <c r="HH19" s="1318"/>
      <c r="HI19" s="1318"/>
      <c r="HJ19" s="1318"/>
      <c r="HK19" s="1318"/>
      <c r="HL19" s="1318"/>
      <c r="HM19" s="1318"/>
      <c r="HN19" s="1318"/>
      <c r="HO19" s="1318"/>
      <c r="HP19" s="1318"/>
      <c r="HQ19" s="1318"/>
      <c r="HR19" s="1318"/>
      <c r="HS19" s="1318"/>
      <c r="HT19" s="1318"/>
      <c r="HU19" s="1318"/>
      <c r="HV19" s="1318"/>
      <c r="HW19" s="1318"/>
      <c r="HX19" s="1318"/>
      <c r="HY19" s="1318"/>
      <c r="HZ19" s="1318"/>
      <c r="IA19" s="1318"/>
      <c r="IB19" s="1318"/>
      <c r="IC19" s="1318"/>
      <c r="ID19" s="1318"/>
      <c r="IE19" s="1318"/>
      <c r="IF19" s="1318"/>
      <c r="IG19" s="1318"/>
      <c r="IH19" s="1318"/>
      <c r="II19" s="1318"/>
      <c r="IJ19" s="1318"/>
      <c r="IK19" s="1318"/>
      <c r="IL19" s="1318"/>
      <c r="IM19" s="1318"/>
      <c r="IN19" s="1318"/>
      <c r="IO19" s="1318"/>
      <c r="IP19" s="1318"/>
      <c r="IQ19" s="1318"/>
      <c r="IR19" s="1318"/>
      <c r="IS19" s="1318"/>
      <c r="IT19" s="1318"/>
      <c r="IU19" s="1318"/>
      <c r="IV19" s="1318"/>
    </row>
    <row r="20" spans="1:256" s="135" customFormat="1" ht="15" customHeight="1">
      <c r="A20" s="1317"/>
      <c r="B20" s="1317"/>
      <c r="C20" s="1317"/>
      <c r="D20" s="1317"/>
      <c r="E20" s="1317"/>
      <c r="F20" s="1317"/>
      <c r="G20" s="1317"/>
      <c r="H20" s="1317"/>
      <c r="I20" s="1317"/>
      <c r="J20" s="1317"/>
      <c r="K20" s="1317"/>
      <c r="L20" s="1317"/>
      <c r="M20" s="1317"/>
      <c r="N20" s="1317"/>
      <c r="O20" s="1317"/>
      <c r="P20" s="1317"/>
      <c r="Q20" s="1317"/>
      <c r="R20" s="1317"/>
      <c r="S20" s="1317"/>
      <c r="T20" s="1317"/>
      <c r="U20" s="1317"/>
      <c r="V20" s="1317"/>
      <c r="W20" s="1317"/>
      <c r="X20" s="1317"/>
      <c r="Y20" s="1317"/>
      <c r="Z20" s="1317"/>
      <c r="AA20" s="1317"/>
      <c r="AB20" s="1317"/>
      <c r="AC20" s="1317"/>
      <c r="AD20" s="1317"/>
      <c r="AE20" s="1317"/>
      <c r="AF20" s="1317"/>
      <c r="AG20" s="1317"/>
      <c r="AH20" s="1318"/>
      <c r="AI20" s="1318"/>
      <c r="AJ20" s="1318"/>
      <c r="AK20" s="1318"/>
      <c r="AL20" s="1318"/>
      <c r="AM20" s="1318"/>
      <c r="AN20" s="1318"/>
      <c r="AO20" s="1318"/>
      <c r="AP20" s="1318"/>
      <c r="AQ20" s="1318"/>
      <c r="AR20" s="1318"/>
      <c r="AS20" s="1318"/>
      <c r="AT20" s="1318"/>
      <c r="AU20" s="1318"/>
      <c r="AV20" s="1318"/>
      <c r="AW20" s="1318"/>
      <c r="AX20" s="1318"/>
      <c r="AY20" s="1318"/>
      <c r="AZ20" s="1318"/>
      <c r="BA20" s="1318"/>
      <c r="BB20" s="1318"/>
      <c r="BC20" s="1318"/>
      <c r="BD20" s="1318"/>
      <c r="BE20" s="1318"/>
      <c r="BF20" s="1318"/>
      <c r="BG20" s="1318"/>
      <c r="BH20" s="1318"/>
      <c r="BI20" s="1318"/>
      <c r="BJ20" s="1318"/>
      <c r="BK20" s="1318"/>
      <c r="BL20" s="1318"/>
      <c r="BM20" s="1318"/>
      <c r="BN20" s="1318"/>
      <c r="BO20" s="1318"/>
      <c r="BP20" s="1318"/>
      <c r="BQ20" s="1318"/>
      <c r="BR20" s="1318"/>
      <c r="BS20" s="1318"/>
      <c r="BT20" s="1318"/>
      <c r="BU20" s="1318"/>
      <c r="BV20" s="1318"/>
      <c r="BW20" s="1318"/>
      <c r="BX20" s="1318"/>
      <c r="BY20" s="1318"/>
      <c r="BZ20" s="1318"/>
      <c r="CA20" s="1318"/>
      <c r="CB20" s="1318"/>
      <c r="CC20" s="1318"/>
      <c r="CD20" s="1318"/>
      <c r="CE20" s="1318"/>
      <c r="CF20" s="1318"/>
      <c r="CG20" s="1318"/>
      <c r="CH20" s="1318"/>
      <c r="CI20" s="1318"/>
      <c r="CJ20" s="1318"/>
      <c r="CK20" s="1318"/>
      <c r="CL20" s="1318"/>
      <c r="CM20" s="1318"/>
      <c r="CN20" s="1318"/>
      <c r="CO20" s="1318"/>
      <c r="CP20" s="1318"/>
      <c r="CQ20" s="1318"/>
      <c r="CR20" s="1318"/>
      <c r="CS20" s="1318"/>
      <c r="CT20" s="1318"/>
      <c r="CU20" s="1318"/>
      <c r="CV20" s="1318"/>
      <c r="CW20" s="1318"/>
      <c r="CX20" s="1318"/>
      <c r="CY20" s="1318"/>
      <c r="CZ20" s="1318"/>
      <c r="DA20" s="1318"/>
      <c r="DB20" s="1318"/>
      <c r="DC20" s="1318"/>
      <c r="DD20" s="1318"/>
      <c r="DE20" s="1318"/>
      <c r="DF20" s="1318"/>
      <c r="DG20" s="1318"/>
      <c r="DH20" s="1318"/>
      <c r="DI20" s="1318"/>
      <c r="DJ20" s="1318"/>
      <c r="DK20" s="1318"/>
      <c r="DL20" s="1318"/>
      <c r="DM20" s="1318"/>
      <c r="DN20" s="1318"/>
      <c r="DO20" s="1318"/>
      <c r="DP20" s="1318"/>
      <c r="DQ20" s="1318"/>
      <c r="DR20" s="1318"/>
      <c r="DS20" s="1318"/>
      <c r="DT20" s="1318"/>
      <c r="DU20" s="1318"/>
      <c r="DV20" s="1318"/>
      <c r="DW20" s="1318"/>
      <c r="DX20" s="1318"/>
      <c r="DY20" s="1318"/>
      <c r="DZ20" s="1318"/>
      <c r="EA20" s="1318"/>
      <c r="EB20" s="1318"/>
      <c r="EC20" s="1318"/>
      <c r="ED20" s="1318"/>
      <c r="EE20" s="1318"/>
      <c r="EF20" s="1318"/>
      <c r="EG20" s="1318"/>
      <c r="EH20" s="1318"/>
      <c r="EI20" s="1318"/>
      <c r="EJ20" s="1318"/>
      <c r="EK20" s="1318"/>
      <c r="EL20" s="1318"/>
      <c r="EM20" s="1318"/>
      <c r="EN20" s="1318"/>
      <c r="EO20" s="1318"/>
      <c r="EP20" s="1318"/>
      <c r="EQ20" s="1318"/>
      <c r="ER20" s="1318"/>
      <c r="ES20" s="1318"/>
      <c r="ET20" s="1318"/>
      <c r="EU20" s="1318"/>
      <c r="EV20" s="1318"/>
      <c r="EW20" s="1318"/>
      <c r="EX20" s="1318"/>
      <c r="EY20" s="1318"/>
      <c r="EZ20" s="1318"/>
      <c r="FA20" s="1318"/>
      <c r="FB20" s="1318"/>
      <c r="FC20" s="1318"/>
      <c r="FD20" s="1318"/>
      <c r="FE20" s="1318"/>
      <c r="FF20" s="1318"/>
      <c r="FG20" s="1318"/>
      <c r="FH20" s="1318"/>
      <c r="FI20" s="1318"/>
      <c r="FJ20" s="1318"/>
      <c r="FK20" s="1318"/>
      <c r="FL20" s="1318"/>
      <c r="FM20" s="1318"/>
      <c r="FN20" s="1318"/>
      <c r="FO20" s="1318"/>
      <c r="FP20" s="1318"/>
      <c r="FQ20" s="1318"/>
      <c r="FR20" s="1318"/>
      <c r="FS20" s="1318"/>
      <c r="FT20" s="1318"/>
      <c r="FU20" s="1318"/>
      <c r="FV20" s="1318"/>
      <c r="FW20" s="1318"/>
      <c r="FX20" s="1318"/>
      <c r="FY20" s="1318"/>
      <c r="FZ20" s="1318"/>
      <c r="GA20" s="1318"/>
      <c r="GB20" s="1318"/>
      <c r="GC20" s="1318"/>
      <c r="GD20" s="1318"/>
      <c r="GE20" s="1318"/>
      <c r="GF20" s="1318"/>
      <c r="GG20" s="1318"/>
      <c r="GH20" s="1318"/>
      <c r="GI20" s="1318"/>
      <c r="GJ20" s="1318"/>
      <c r="GK20" s="1318"/>
      <c r="GL20" s="1318"/>
      <c r="GM20" s="1318"/>
      <c r="GN20" s="1318"/>
      <c r="GO20" s="1318"/>
      <c r="GP20" s="1318"/>
      <c r="GQ20" s="1318"/>
      <c r="GR20" s="1318"/>
      <c r="GS20" s="1318"/>
      <c r="GT20" s="1318"/>
      <c r="GU20" s="1318"/>
      <c r="GV20" s="1318"/>
      <c r="GW20" s="1318"/>
      <c r="GX20" s="1318"/>
      <c r="GY20" s="1318"/>
      <c r="GZ20" s="1318"/>
      <c r="HA20" s="1318"/>
      <c r="HB20" s="1318"/>
      <c r="HC20" s="1318"/>
      <c r="HD20" s="1318"/>
      <c r="HE20" s="1318"/>
      <c r="HF20" s="1318"/>
      <c r="HG20" s="1318"/>
      <c r="HH20" s="1318"/>
      <c r="HI20" s="1318"/>
      <c r="HJ20" s="1318"/>
      <c r="HK20" s="1318"/>
      <c r="HL20" s="1318"/>
      <c r="HM20" s="1318"/>
      <c r="HN20" s="1318"/>
      <c r="HO20" s="1318"/>
      <c r="HP20" s="1318"/>
      <c r="HQ20" s="1318"/>
      <c r="HR20" s="1318"/>
      <c r="HS20" s="1318"/>
      <c r="HT20" s="1318"/>
      <c r="HU20" s="1318"/>
      <c r="HV20" s="1318"/>
      <c r="HW20" s="1318"/>
      <c r="HX20" s="1318"/>
      <c r="HY20" s="1318"/>
      <c r="HZ20" s="1318"/>
      <c r="IA20" s="1318"/>
      <c r="IB20" s="1318"/>
      <c r="IC20" s="1318"/>
      <c r="ID20" s="1318"/>
      <c r="IE20" s="1318"/>
      <c r="IF20" s="1318"/>
      <c r="IG20" s="1318"/>
      <c r="IH20" s="1318"/>
      <c r="II20" s="1318"/>
      <c r="IJ20" s="1318"/>
      <c r="IK20" s="1318"/>
      <c r="IL20" s="1318"/>
      <c r="IM20" s="1318"/>
      <c r="IN20" s="1318"/>
      <c r="IO20" s="1318"/>
      <c r="IP20" s="1318"/>
      <c r="IQ20" s="1318"/>
      <c r="IR20" s="1318"/>
      <c r="IS20" s="1318"/>
      <c r="IT20" s="1318"/>
      <c r="IU20" s="1318"/>
      <c r="IV20" s="1318"/>
    </row>
    <row r="21" spans="1:256" s="135" customFormat="1" ht="15" customHeight="1">
      <c r="A21" s="1317"/>
      <c r="V21" s="1317"/>
      <c r="W21" s="1317"/>
      <c r="X21" s="1317"/>
      <c r="Y21" s="1317"/>
      <c r="Z21" s="1317"/>
      <c r="AA21" s="1317"/>
      <c r="AB21" s="1317"/>
      <c r="AC21" s="1317"/>
      <c r="AD21" s="1317"/>
      <c r="AE21" s="1317"/>
      <c r="AF21" s="1317"/>
      <c r="AG21" s="1317"/>
      <c r="AH21" s="1318"/>
      <c r="AI21" s="1318"/>
      <c r="AJ21" s="1318"/>
      <c r="AK21" s="1318"/>
      <c r="AL21" s="1318"/>
      <c r="AM21" s="1318"/>
      <c r="AN21" s="1318"/>
      <c r="AO21" s="1318"/>
      <c r="AP21" s="1318"/>
      <c r="AQ21" s="1318"/>
      <c r="AR21" s="1318"/>
      <c r="AS21" s="1318"/>
      <c r="AT21" s="1318"/>
      <c r="AU21" s="1318"/>
      <c r="AV21" s="1318"/>
      <c r="AW21" s="1318"/>
      <c r="AX21" s="1318"/>
      <c r="AY21" s="1318"/>
      <c r="AZ21" s="1318"/>
      <c r="BA21" s="1318"/>
      <c r="BB21" s="1318"/>
      <c r="BC21" s="1318"/>
      <c r="BD21" s="1318"/>
      <c r="BE21" s="1318"/>
      <c r="BF21" s="1318"/>
      <c r="BG21" s="1318"/>
      <c r="BH21" s="1318"/>
      <c r="BI21" s="1318"/>
      <c r="BJ21" s="1318"/>
      <c r="BK21" s="1318"/>
      <c r="BL21" s="1318"/>
      <c r="BM21" s="1318"/>
      <c r="BN21" s="1318"/>
      <c r="BO21" s="1318"/>
      <c r="BP21" s="1318"/>
      <c r="BQ21" s="1318"/>
      <c r="BR21" s="1318"/>
      <c r="BS21" s="1318"/>
      <c r="BT21" s="1318"/>
      <c r="BU21" s="1318"/>
      <c r="BV21" s="1318"/>
      <c r="BW21" s="1318"/>
      <c r="BX21" s="1318"/>
      <c r="BY21" s="1318"/>
      <c r="BZ21" s="1318"/>
      <c r="CA21" s="1318"/>
      <c r="CB21" s="1318"/>
      <c r="CC21" s="1318"/>
      <c r="CD21" s="1318"/>
      <c r="CE21" s="1318"/>
      <c r="CF21" s="1318"/>
      <c r="CG21" s="1318"/>
      <c r="CH21" s="1318"/>
      <c r="CI21" s="1318"/>
      <c r="CJ21" s="1318"/>
      <c r="CK21" s="1318"/>
      <c r="CL21" s="1318"/>
      <c r="CM21" s="1318"/>
      <c r="CN21" s="1318"/>
      <c r="CO21" s="1318"/>
      <c r="CP21" s="1318"/>
      <c r="CQ21" s="1318"/>
      <c r="CR21" s="1318"/>
      <c r="CS21" s="1318"/>
      <c r="CT21" s="1318"/>
      <c r="CU21" s="1318"/>
      <c r="CV21" s="1318"/>
      <c r="CW21" s="1318"/>
      <c r="CX21" s="1318"/>
      <c r="CY21" s="1318"/>
      <c r="CZ21" s="1318"/>
      <c r="DA21" s="1318"/>
      <c r="DB21" s="1318"/>
      <c r="DC21" s="1318"/>
      <c r="DD21" s="1318"/>
      <c r="DE21" s="1318"/>
      <c r="DF21" s="1318"/>
      <c r="DG21" s="1318"/>
      <c r="DH21" s="1318"/>
      <c r="DI21" s="1318"/>
      <c r="DJ21" s="1318"/>
      <c r="DK21" s="1318"/>
      <c r="DL21" s="1318"/>
      <c r="DM21" s="1318"/>
      <c r="DN21" s="1318"/>
      <c r="DO21" s="1318"/>
      <c r="DP21" s="1318"/>
      <c r="DQ21" s="1318"/>
      <c r="DR21" s="1318"/>
      <c r="DS21" s="1318"/>
      <c r="DT21" s="1318"/>
      <c r="DU21" s="1318"/>
      <c r="DV21" s="1318"/>
      <c r="DW21" s="1318"/>
      <c r="DX21" s="1318"/>
      <c r="DY21" s="1318"/>
      <c r="DZ21" s="1318"/>
      <c r="EA21" s="1318"/>
      <c r="EB21" s="1318"/>
      <c r="EC21" s="1318"/>
      <c r="ED21" s="1318"/>
      <c r="EE21" s="1318"/>
      <c r="EF21" s="1318"/>
      <c r="EG21" s="1318"/>
      <c r="EH21" s="1318"/>
      <c r="EI21" s="1318"/>
      <c r="EJ21" s="1318"/>
      <c r="EK21" s="1318"/>
      <c r="EL21" s="1318"/>
      <c r="EM21" s="1318"/>
      <c r="EN21" s="1318"/>
      <c r="EO21" s="1318"/>
      <c r="EP21" s="1318"/>
      <c r="EQ21" s="1318"/>
      <c r="ER21" s="1318"/>
      <c r="ES21" s="1318"/>
      <c r="ET21" s="1318"/>
      <c r="EU21" s="1318"/>
      <c r="EV21" s="1318"/>
      <c r="EW21" s="1318"/>
      <c r="EX21" s="1318"/>
      <c r="EY21" s="1318"/>
      <c r="EZ21" s="1318"/>
      <c r="FA21" s="1318"/>
      <c r="FB21" s="1318"/>
      <c r="FC21" s="1318"/>
      <c r="FD21" s="1318"/>
      <c r="FE21" s="1318"/>
      <c r="FF21" s="1318"/>
      <c r="FG21" s="1318"/>
      <c r="FH21" s="1318"/>
      <c r="FI21" s="1318"/>
      <c r="FJ21" s="1318"/>
      <c r="FK21" s="1318"/>
      <c r="FL21" s="1318"/>
      <c r="FM21" s="1318"/>
      <c r="FN21" s="1318"/>
      <c r="FO21" s="1318"/>
      <c r="FP21" s="1318"/>
      <c r="FQ21" s="1318"/>
      <c r="FR21" s="1318"/>
      <c r="FS21" s="1318"/>
      <c r="FT21" s="1318"/>
      <c r="FU21" s="1318"/>
      <c r="FV21" s="1318"/>
      <c r="FW21" s="1318"/>
      <c r="FX21" s="1318"/>
      <c r="FY21" s="1318"/>
      <c r="FZ21" s="1318"/>
      <c r="GA21" s="1318"/>
      <c r="GB21" s="1318"/>
      <c r="GC21" s="1318"/>
      <c r="GD21" s="1318"/>
      <c r="GE21" s="1318"/>
      <c r="GF21" s="1318"/>
      <c r="GG21" s="1318"/>
      <c r="GH21" s="1318"/>
      <c r="GI21" s="1318"/>
      <c r="GJ21" s="1318"/>
      <c r="GK21" s="1318"/>
      <c r="GL21" s="1318"/>
      <c r="GM21" s="1318"/>
      <c r="GN21" s="1318"/>
      <c r="GO21" s="1318"/>
      <c r="GP21" s="1318"/>
      <c r="GQ21" s="1318"/>
      <c r="GR21" s="1318"/>
      <c r="GS21" s="1318"/>
      <c r="GT21" s="1318"/>
      <c r="GU21" s="1318"/>
      <c r="GV21" s="1318"/>
      <c r="GW21" s="1318"/>
      <c r="GX21" s="1318"/>
      <c r="GY21" s="1318"/>
      <c r="GZ21" s="1318"/>
      <c r="HA21" s="1318"/>
      <c r="HB21" s="1318"/>
      <c r="HC21" s="1318"/>
      <c r="HD21" s="1318"/>
      <c r="HE21" s="1318"/>
      <c r="HF21" s="1318"/>
      <c r="HG21" s="1318"/>
      <c r="HH21" s="1318"/>
      <c r="HI21" s="1318"/>
      <c r="HJ21" s="1318"/>
      <c r="HK21" s="1318"/>
      <c r="HL21" s="1318"/>
      <c r="HM21" s="1318"/>
      <c r="HN21" s="1318"/>
      <c r="HO21" s="1318"/>
      <c r="HP21" s="1318"/>
      <c r="HQ21" s="1318"/>
      <c r="HR21" s="1318"/>
      <c r="HS21" s="1318"/>
      <c r="HT21" s="1318"/>
      <c r="HU21" s="1318"/>
      <c r="HV21" s="1318"/>
      <c r="HW21" s="1318"/>
      <c r="HX21" s="1318"/>
      <c r="HY21" s="1318"/>
      <c r="HZ21" s="1318"/>
      <c r="IA21" s="1318"/>
      <c r="IB21" s="1318"/>
      <c r="IC21" s="1318"/>
      <c r="ID21" s="1318"/>
      <c r="IE21" s="1318"/>
      <c r="IF21" s="1318"/>
      <c r="IG21" s="1318"/>
      <c r="IH21" s="1318"/>
      <c r="II21" s="1318"/>
      <c r="IJ21" s="1318"/>
      <c r="IK21" s="1318"/>
      <c r="IL21" s="1318"/>
      <c r="IM21" s="1318"/>
      <c r="IN21" s="1318"/>
      <c r="IO21" s="1318"/>
      <c r="IP21" s="1318"/>
      <c r="IQ21" s="1318"/>
      <c r="IR21" s="1318"/>
      <c r="IS21" s="1318"/>
      <c r="IT21" s="1318"/>
      <c r="IU21" s="1318"/>
      <c r="IV21" s="1318"/>
    </row>
    <row r="22" spans="1:256" s="135" customFormat="1" ht="15" customHeight="1">
      <c r="A22" s="1317"/>
      <c r="V22" s="1317"/>
      <c r="W22" s="1317"/>
      <c r="X22" s="1317"/>
      <c r="Y22" s="1317"/>
      <c r="Z22" s="1317"/>
      <c r="AA22" s="1317"/>
      <c r="AB22" s="1317"/>
      <c r="AC22" s="1317"/>
      <c r="AD22" s="1317"/>
      <c r="AE22" s="1317"/>
      <c r="AF22" s="1317"/>
      <c r="AG22" s="1317"/>
      <c r="AH22" s="1318"/>
      <c r="AI22" s="1318"/>
      <c r="AJ22" s="1318"/>
      <c r="AK22" s="1318"/>
      <c r="AL22" s="1318"/>
      <c r="AM22" s="1318"/>
      <c r="AN22" s="1318"/>
      <c r="AO22" s="1318"/>
      <c r="AP22" s="1318"/>
      <c r="AQ22" s="1318"/>
      <c r="AR22" s="1318"/>
      <c r="AS22" s="1318"/>
      <c r="AT22" s="1318"/>
      <c r="AU22" s="1318"/>
      <c r="AV22" s="1318"/>
      <c r="AW22" s="1318"/>
      <c r="AX22" s="1318"/>
      <c r="AY22" s="1318"/>
      <c r="AZ22" s="1318"/>
      <c r="BA22" s="1318"/>
      <c r="BB22" s="1318"/>
      <c r="BC22" s="1318"/>
      <c r="BD22" s="1318"/>
      <c r="BE22" s="1318"/>
      <c r="BF22" s="1318"/>
      <c r="BG22" s="1318"/>
      <c r="BH22" s="1318"/>
      <c r="BI22" s="1318"/>
      <c r="BJ22" s="1318"/>
      <c r="BK22" s="1318"/>
      <c r="BL22" s="1318"/>
      <c r="BM22" s="1318"/>
      <c r="BN22" s="1318"/>
      <c r="BO22" s="1318"/>
      <c r="BP22" s="1318"/>
      <c r="BQ22" s="1318"/>
      <c r="BR22" s="1318"/>
      <c r="BS22" s="1318"/>
      <c r="BT22" s="1318"/>
      <c r="BU22" s="1318"/>
      <c r="BV22" s="1318"/>
      <c r="BW22" s="1318"/>
      <c r="BX22" s="1318"/>
      <c r="BY22" s="1318"/>
      <c r="BZ22" s="1318"/>
      <c r="CA22" s="1318"/>
      <c r="CB22" s="1318"/>
      <c r="CC22" s="1318"/>
      <c r="CD22" s="1318"/>
      <c r="CE22" s="1318"/>
      <c r="CF22" s="1318"/>
      <c r="CG22" s="1318"/>
      <c r="CH22" s="1318"/>
      <c r="CI22" s="1318"/>
      <c r="CJ22" s="1318"/>
      <c r="CK22" s="1318"/>
      <c r="CL22" s="1318"/>
      <c r="CM22" s="1318"/>
      <c r="CN22" s="1318"/>
      <c r="CO22" s="1318"/>
      <c r="CP22" s="1318"/>
      <c r="CQ22" s="1318"/>
      <c r="CR22" s="1318"/>
      <c r="CS22" s="1318"/>
      <c r="CT22" s="1318"/>
      <c r="CU22" s="1318"/>
      <c r="CV22" s="1318"/>
      <c r="CW22" s="1318"/>
      <c r="CX22" s="1318"/>
      <c r="CY22" s="1318"/>
      <c r="CZ22" s="1318"/>
      <c r="DA22" s="1318"/>
      <c r="DB22" s="1318"/>
      <c r="DC22" s="1318"/>
      <c r="DD22" s="1318"/>
      <c r="DE22" s="1318"/>
      <c r="DF22" s="1318"/>
      <c r="DG22" s="1318"/>
      <c r="DH22" s="1318"/>
      <c r="DI22" s="1318"/>
      <c r="DJ22" s="1318"/>
      <c r="DK22" s="1318"/>
      <c r="DL22" s="1318"/>
      <c r="DM22" s="1318"/>
      <c r="DN22" s="1318"/>
      <c r="DO22" s="1318"/>
      <c r="DP22" s="1318"/>
      <c r="DQ22" s="1318"/>
      <c r="DR22" s="1318"/>
      <c r="DS22" s="1318"/>
      <c r="DT22" s="1318"/>
      <c r="DU22" s="1318"/>
      <c r="DV22" s="1318"/>
      <c r="DW22" s="1318"/>
      <c r="DX22" s="1318"/>
      <c r="DY22" s="1318"/>
      <c r="DZ22" s="1318"/>
      <c r="EA22" s="1318"/>
      <c r="EB22" s="1318"/>
      <c r="EC22" s="1318"/>
      <c r="ED22" s="1318"/>
      <c r="EE22" s="1318"/>
      <c r="EF22" s="1318"/>
      <c r="EG22" s="1318"/>
      <c r="EH22" s="1318"/>
      <c r="EI22" s="1318"/>
      <c r="EJ22" s="1318"/>
      <c r="EK22" s="1318"/>
      <c r="EL22" s="1318"/>
      <c r="EM22" s="1318"/>
      <c r="EN22" s="1318"/>
      <c r="EO22" s="1318"/>
      <c r="EP22" s="1318"/>
      <c r="EQ22" s="1318"/>
      <c r="ER22" s="1318"/>
      <c r="ES22" s="1318"/>
      <c r="ET22" s="1318"/>
      <c r="EU22" s="1318"/>
      <c r="EV22" s="1318"/>
      <c r="EW22" s="1318"/>
      <c r="EX22" s="1318"/>
      <c r="EY22" s="1318"/>
      <c r="EZ22" s="1318"/>
      <c r="FA22" s="1318"/>
      <c r="FB22" s="1318"/>
      <c r="FC22" s="1318"/>
      <c r="FD22" s="1318"/>
      <c r="FE22" s="1318"/>
      <c r="FF22" s="1318"/>
      <c r="FG22" s="1318"/>
      <c r="FH22" s="1318"/>
      <c r="FI22" s="1318"/>
      <c r="FJ22" s="1318"/>
      <c r="FK22" s="1318"/>
      <c r="FL22" s="1318"/>
      <c r="FM22" s="1318"/>
      <c r="FN22" s="1318"/>
      <c r="FO22" s="1318"/>
      <c r="FP22" s="1318"/>
      <c r="FQ22" s="1318"/>
      <c r="FR22" s="1318"/>
      <c r="FS22" s="1318"/>
      <c r="FT22" s="1318"/>
      <c r="FU22" s="1318"/>
      <c r="FV22" s="1318"/>
      <c r="FW22" s="1318"/>
      <c r="FX22" s="1318"/>
      <c r="FY22" s="1318"/>
      <c r="FZ22" s="1318"/>
      <c r="GA22" s="1318"/>
      <c r="GB22" s="1318"/>
      <c r="GC22" s="1318"/>
      <c r="GD22" s="1318"/>
      <c r="GE22" s="1318"/>
      <c r="GF22" s="1318"/>
      <c r="GG22" s="1318"/>
      <c r="GH22" s="1318"/>
      <c r="GI22" s="1318"/>
      <c r="GJ22" s="1318"/>
      <c r="GK22" s="1318"/>
      <c r="GL22" s="1318"/>
      <c r="GM22" s="1318"/>
      <c r="GN22" s="1318"/>
      <c r="GO22" s="1318"/>
      <c r="GP22" s="1318"/>
      <c r="GQ22" s="1318"/>
      <c r="GR22" s="1318"/>
      <c r="GS22" s="1318"/>
      <c r="GT22" s="1318"/>
      <c r="GU22" s="1318"/>
      <c r="GV22" s="1318"/>
      <c r="GW22" s="1318"/>
      <c r="GX22" s="1318"/>
      <c r="GY22" s="1318"/>
      <c r="GZ22" s="1318"/>
      <c r="HA22" s="1318"/>
      <c r="HB22" s="1318"/>
      <c r="HC22" s="1318"/>
      <c r="HD22" s="1318"/>
      <c r="HE22" s="1318"/>
      <c r="HF22" s="1318"/>
      <c r="HG22" s="1318"/>
      <c r="HH22" s="1318"/>
      <c r="HI22" s="1318"/>
      <c r="HJ22" s="1318"/>
      <c r="HK22" s="1318"/>
      <c r="HL22" s="1318"/>
      <c r="HM22" s="1318"/>
      <c r="HN22" s="1318"/>
      <c r="HO22" s="1318"/>
      <c r="HP22" s="1318"/>
      <c r="HQ22" s="1318"/>
      <c r="HR22" s="1318"/>
      <c r="HS22" s="1318"/>
      <c r="HT22" s="1318"/>
      <c r="HU22" s="1318"/>
      <c r="HV22" s="1318"/>
      <c r="HW22" s="1318"/>
      <c r="HX22" s="1318"/>
      <c r="HY22" s="1318"/>
      <c r="HZ22" s="1318"/>
      <c r="IA22" s="1318"/>
      <c r="IB22" s="1318"/>
      <c r="IC22" s="1318"/>
      <c r="ID22" s="1318"/>
      <c r="IE22" s="1318"/>
      <c r="IF22" s="1318"/>
      <c r="IG22" s="1318"/>
      <c r="IH22" s="1318"/>
      <c r="II22" s="1318"/>
      <c r="IJ22" s="1318"/>
      <c r="IK22" s="1318"/>
      <c r="IL22" s="1318"/>
      <c r="IM22" s="1318"/>
      <c r="IN22" s="1318"/>
      <c r="IO22" s="1318"/>
      <c r="IP22" s="1318"/>
      <c r="IQ22" s="1318"/>
      <c r="IR22" s="1318"/>
      <c r="IS22" s="1318"/>
      <c r="IT22" s="1318"/>
      <c r="IU22" s="1318"/>
      <c r="IV22" s="1318"/>
    </row>
    <row r="23" spans="1:256" s="135" customFormat="1" ht="15" customHeight="1">
      <c r="A23" s="1317"/>
      <c r="V23" s="1317"/>
      <c r="W23" s="1317"/>
      <c r="X23" s="1317"/>
      <c r="Y23" s="1317"/>
      <c r="Z23" s="1317"/>
      <c r="AA23" s="1317"/>
      <c r="AB23" s="1317"/>
      <c r="AC23" s="1317"/>
      <c r="AD23" s="1317"/>
      <c r="AE23" s="1317"/>
      <c r="AF23" s="1317"/>
      <c r="AG23" s="1317"/>
      <c r="AH23" s="1318"/>
      <c r="AI23" s="1318"/>
      <c r="AJ23" s="1318"/>
      <c r="AK23" s="1318"/>
      <c r="AL23" s="1318"/>
      <c r="AM23" s="1318"/>
      <c r="AN23" s="1318"/>
      <c r="AO23" s="1318"/>
      <c r="AP23" s="1318"/>
      <c r="AQ23" s="1318"/>
      <c r="AR23" s="1318"/>
      <c r="AS23" s="1318"/>
      <c r="AT23" s="1318"/>
      <c r="AU23" s="1318"/>
      <c r="AV23" s="1318"/>
      <c r="AW23" s="1318"/>
      <c r="AX23" s="1318"/>
      <c r="AY23" s="1318"/>
      <c r="AZ23" s="1318"/>
      <c r="BA23" s="1318"/>
      <c r="BB23" s="1318"/>
      <c r="BC23" s="1318"/>
      <c r="BD23" s="1318"/>
      <c r="BE23" s="1318"/>
      <c r="BF23" s="1318"/>
      <c r="BG23" s="1318"/>
      <c r="BH23" s="1318"/>
      <c r="BI23" s="1318"/>
      <c r="BJ23" s="1318"/>
      <c r="BK23" s="1318"/>
      <c r="BL23" s="1318"/>
      <c r="BM23" s="1318"/>
      <c r="BN23" s="1318"/>
      <c r="BO23" s="1318"/>
      <c r="BP23" s="1318"/>
      <c r="BQ23" s="1318"/>
      <c r="BR23" s="1318"/>
      <c r="BS23" s="1318"/>
      <c r="BT23" s="1318"/>
      <c r="BU23" s="1318"/>
      <c r="BV23" s="1318"/>
      <c r="BW23" s="1318"/>
      <c r="BX23" s="1318"/>
      <c r="BY23" s="1318"/>
      <c r="BZ23" s="1318"/>
      <c r="CA23" s="1318"/>
      <c r="CB23" s="1318"/>
      <c r="CC23" s="1318"/>
      <c r="CD23" s="1318"/>
      <c r="CE23" s="1318"/>
      <c r="CF23" s="1318"/>
      <c r="CG23" s="1318"/>
      <c r="CH23" s="1318"/>
      <c r="CI23" s="1318"/>
      <c r="CJ23" s="1318"/>
      <c r="CK23" s="1318"/>
      <c r="CL23" s="1318"/>
      <c r="CM23" s="1318"/>
      <c r="CN23" s="1318"/>
      <c r="CO23" s="1318"/>
      <c r="CP23" s="1318"/>
      <c r="CQ23" s="1318"/>
      <c r="CR23" s="1318"/>
      <c r="CS23" s="1318"/>
      <c r="CT23" s="1318"/>
      <c r="CU23" s="1318"/>
      <c r="CV23" s="1318"/>
      <c r="CW23" s="1318"/>
      <c r="CX23" s="1318"/>
      <c r="CY23" s="1318"/>
      <c r="CZ23" s="1318"/>
      <c r="DA23" s="1318"/>
      <c r="DB23" s="1318"/>
      <c r="DC23" s="1318"/>
      <c r="DD23" s="1318"/>
      <c r="DE23" s="1318"/>
      <c r="DF23" s="1318"/>
      <c r="DG23" s="1318"/>
      <c r="DH23" s="1318"/>
      <c r="DI23" s="1318"/>
      <c r="DJ23" s="1318"/>
      <c r="DK23" s="1318"/>
      <c r="DL23" s="1318"/>
      <c r="DM23" s="1318"/>
      <c r="DN23" s="1318"/>
      <c r="DO23" s="1318"/>
      <c r="DP23" s="1318"/>
      <c r="DQ23" s="1318"/>
      <c r="DR23" s="1318"/>
      <c r="DS23" s="1318"/>
      <c r="DT23" s="1318"/>
      <c r="DU23" s="1318"/>
      <c r="DV23" s="1318"/>
      <c r="DW23" s="1318"/>
      <c r="DX23" s="1318"/>
      <c r="DY23" s="1318"/>
      <c r="DZ23" s="1318"/>
      <c r="EA23" s="1318"/>
      <c r="EB23" s="1318"/>
      <c r="EC23" s="1318"/>
      <c r="ED23" s="1318"/>
      <c r="EE23" s="1318"/>
      <c r="EF23" s="1318"/>
      <c r="EG23" s="1318"/>
      <c r="EH23" s="1318"/>
      <c r="EI23" s="1318"/>
      <c r="EJ23" s="1318"/>
      <c r="EK23" s="1318"/>
      <c r="EL23" s="1318"/>
      <c r="EM23" s="1318"/>
      <c r="EN23" s="1318"/>
      <c r="EO23" s="1318"/>
      <c r="EP23" s="1318"/>
      <c r="EQ23" s="1318"/>
      <c r="ER23" s="1318"/>
      <c r="ES23" s="1318"/>
      <c r="ET23" s="1318"/>
      <c r="EU23" s="1318"/>
      <c r="EV23" s="1318"/>
      <c r="EW23" s="1318"/>
      <c r="EX23" s="1318"/>
      <c r="EY23" s="1318"/>
      <c r="EZ23" s="1318"/>
      <c r="FA23" s="1318"/>
      <c r="FB23" s="1318"/>
      <c r="FC23" s="1318"/>
      <c r="FD23" s="1318"/>
      <c r="FE23" s="1318"/>
      <c r="FF23" s="1318"/>
      <c r="FG23" s="1318"/>
      <c r="FH23" s="1318"/>
      <c r="FI23" s="1318"/>
      <c r="FJ23" s="1318"/>
      <c r="FK23" s="1318"/>
      <c r="FL23" s="1318"/>
      <c r="FM23" s="1318"/>
      <c r="FN23" s="1318"/>
      <c r="FO23" s="1318"/>
      <c r="FP23" s="1318"/>
      <c r="FQ23" s="1318"/>
      <c r="FR23" s="1318"/>
      <c r="FS23" s="1318"/>
      <c r="FT23" s="1318"/>
      <c r="FU23" s="1318"/>
      <c r="FV23" s="1318"/>
      <c r="FW23" s="1318"/>
      <c r="FX23" s="1318"/>
      <c r="FY23" s="1318"/>
      <c r="FZ23" s="1318"/>
      <c r="GA23" s="1318"/>
      <c r="GB23" s="1318"/>
      <c r="GC23" s="1318"/>
      <c r="GD23" s="1318"/>
      <c r="GE23" s="1318"/>
      <c r="GF23" s="1318"/>
      <c r="GG23" s="1318"/>
      <c r="GH23" s="1318"/>
      <c r="GI23" s="1318"/>
      <c r="GJ23" s="1318"/>
      <c r="GK23" s="1318"/>
      <c r="GL23" s="1318"/>
      <c r="GM23" s="1318"/>
      <c r="GN23" s="1318"/>
      <c r="GO23" s="1318"/>
      <c r="GP23" s="1318"/>
      <c r="GQ23" s="1318"/>
      <c r="GR23" s="1318"/>
      <c r="GS23" s="1318"/>
      <c r="GT23" s="1318"/>
      <c r="GU23" s="1318"/>
      <c r="GV23" s="1318"/>
      <c r="GW23" s="1318"/>
      <c r="GX23" s="1318"/>
      <c r="GY23" s="1318"/>
      <c r="GZ23" s="1318"/>
      <c r="HA23" s="1318"/>
      <c r="HB23" s="1318"/>
      <c r="HC23" s="1318"/>
      <c r="HD23" s="1318"/>
      <c r="HE23" s="1318"/>
      <c r="HF23" s="1318"/>
      <c r="HG23" s="1318"/>
      <c r="HH23" s="1318"/>
      <c r="HI23" s="1318"/>
      <c r="HJ23" s="1318"/>
      <c r="HK23" s="1318"/>
      <c r="HL23" s="1318"/>
      <c r="HM23" s="1318"/>
      <c r="HN23" s="1318"/>
      <c r="HO23" s="1318"/>
      <c r="HP23" s="1318"/>
      <c r="HQ23" s="1318"/>
      <c r="HR23" s="1318"/>
      <c r="HS23" s="1318"/>
      <c r="HT23" s="1318"/>
      <c r="HU23" s="1318"/>
      <c r="HV23" s="1318"/>
      <c r="HW23" s="1318"/>
      <c r="HX23" s="1318"/>
      <c r="HY23" s="1318"/>
      <c r="HZ23" s="1318"/>
      <c r="IA23" s="1318"/>
      <c r="IB23" s="1318"/>
      <c r="IC23" s="1318"/>
      <c r="ID23" s="1318"/>
      <c r="IE23" s="1318"/>
      <c r="IF23" s="1318"/>
      <c r="IG23" s="1318"/>
      <c r="IH23" s="1318"/>
      <c r="II23" s="1318"/>
      <c r="IJ23" s="1318"/>
      <c r="IK23" s="1318"/>
      <c r="IL23" s="1318"/>
      <c r="IM23" s="1318"/>
      <c r="IN23" s="1318"/>
      <c r="IO23" s="1318"/>
      <c r="IP23" s="1318"/>
      <c r="IQ23" s="1318"/>
      <c r="IR23" s="1318"/>
      <c r="IS23" s="1318"/>
      <c r="IT23" s="1318"/>
      <c r="IU23" s="1318"/>
      <c r="IV23" s="1318"/>
    </row>
    <row r="24" spans="1:256" s="135" customFormat="1" ht="15" customHeight="1">
      <c r="A24" s="1317"/>
      <c r="V24" s="1326"/>
      <c r="W24" s="1326"/>
      <c r="X24" s="1326"/>
      <c r="Y24" s="1326"/>
      <c r="Z24" s="1326"/>
      <c r="AA24" s="1326"/>
      <c r="AB24" s="1326"/>
      <c r="AC24" s="1326"/>
      <c r="AD24" s="1326"/>
      <c r="AE24" s="1326"/>
      <c r="AF24" s="1326"/>
      <c r="AG24" s="1326"/>
      <c r="AH24" s="1318"/>
      <c r="AI24" s="1318"/>
      <c r="AJ24" s="1318"/>
      <c r="AK24" s="1318"/>
      <c r="AL24" s="1318"/>
      <c r="AM24" s="1318"/>
      <c r="AN24" s="1318"/>
      <c r="AO24" s="1318"/>
      <c r="AP24" s="1318"/>
      <c r="AQ24" s="1318"/>
      <c r="AR24" s="1318"/>
      <c r="AS24" s="1318"/>
      <c r="AT24" s="1318"/>
      <c r="AU24" s="1318"/>
      <c r="AV24" s="1318"/>
      <c r="AW24" s="1318"/>
      <c r="AX24" s="1318"/>
      <c r="AY24" s="1318"/>
      <c r="AZ24" s="1318"/>
      <c r="BA24" s="1318"/>
      <c r="BB24" s="1318"/>
      <c r="BC24" s="1318"/>
      <c r="BD24" s="1318"/>
      <c r="BE24" s="1318"/>
      <c r="BF24" s="1318"/>
      <c r="BG24" s="1318"/>
      <c r="BH24" s="1318"/>
      <c r="BI24" s="1318"/>
      <c r="BJ24" s="1318"/>
      <c r="BK24" s="1318"/>
      <c r="BL24" s="1318"/>
      <c r="BM24" s="1318"/>
      <c r="BN24" s="1318"/>
      <c r="BO24" s="1318"/>
      <c r="BP24" s="1318"/>
      <c r="BQ24" s="1318"/>
      <c r="BR24" s="1318"/>
      <c r="BS24" s="1318"/>
      <c r="BT24" s="1318"/>
      <c r="BU24" s="1318"/>
      <c r="BV24" s="1318"/>
      <c r="BW24" s="1318"/>
      <c r="BX24" s="1318"/>
      <c r="BY24" s="1318"/>
      <c r="BZ24" s="1318"/>
      <c r="CA24" s="1318"/>
      <c r="CB24" s="1318"/>
      <c r="CC24" s="1318"/>
      <c r="CD24" s="1318"/>
      <c r="CE24" s="1318"/>
      <c r="CF24" s="1318"/>
      <c r="CG24" s="1318"/>
      <c r="CH24" s="1318"/>
      <c r="CI24" s="1318"/>
      <c r="CJ24" s="1318"/>
      <c r="CK24" s="1318"/>
      <c r="CL24" s="1318"/>
      <c r="CM24" s="1318"/>
      <c r="CN24" s="1318"/>
      <c r="CO24" s="1318"/>
      <c r="CP24" s="1318"/>
      <c r="CQ24" s="1318"/>
      <c r="CR24" s="1318"/>
      <c r="CS24" s="1318"/>
      <c r="CT24" s="1318"/>
      <c r="CU24" s="1318"/>
      <c r="CV24" s="1318"/>
      <c r="CW24" s="1318"/>
      <c r="CX24" s="1318"/>
      <c r="CY24" s="1318"/>
      <c r="CZ24" s="1318"/>
      <c r="DA24" s="1318"/>
      <c r="DB24" s="1318"/>
      <c r="DC24" s="1318"/>
      <c r="DD24" s="1318"/>
      <c r="DE24" s="1318"/>
      <c r="DF24" s="1318"/>
      <c r="DG24" s="1318"/>
      <c r="DH24" s="1318"/>
      <c r="DI24" s="1318"/>
      <c r="DJ24" s="1318"/>
      <c r="DK24" s="1318"/>
      <c r="DL24" s="1318"/>
      <c r="DM24" s="1318"/>
      <c r="DN24" s="1318"/>
      <c r="DO24" s="1318"/>
      <c r="DP24" s="1318"/>
      <c r="DQ24" s="1318"/>
      <c r="DR24" s="1318"/>
      <c r="DS24" s="1318"/>
      <c r="DT24" s="1318"/>
      <c r="DU24" s="1318"/>
      <c r="DV24" s="1318"/>
      <c r="DW24" s="1318"/>
      <c r="DX24" s="1318"/>
      <c r="DY24" s="1318"/>
      <c r="DZ24" s="1318"/>
      <c r="EA24" s="1318"/>
      <c r="EB24" s="1318"/>
      <c r="EC24" s="1318"/>
      <c r="ED24" s="1318"/>
      <c r="EE24" s="1318"/>
      <c r="EF24" s="1318"/>
      <c r="EG24" s="1318"/>
      <c r="EH24" s="1318"/>
      <c r="EI24" s="1318"/>
      <c r="EJ24" s="1318"/>
      <c r="EK24" s="1318"/>
      <c r="EL24" s="1318"/>
      <c r="EM24" s="1318"/>
      <c r="EN24" s="1318"/>
      <c r="EO24" s="1318"/>
      <c r="EP24" s="1318"/>
      <c r="EQ24" s="1318"/>
      <c r="ER24" s="1318"/>
      <c r="ES24" s="1318"/>
      <c r="ET24" s="1318"/>
      <c r="EU24" s="1318"/>
      <c r="EV24" s="1318"/>
      <c r="EW24" s="1318"/>
      <c r="EX24" s="1318"/>
      <c r="EY24" s="1318"/>
      <c r="EZ24" s="1318"/>
      <c r="FA24" s="1318"/>
      <c r="FB24" s="1318"/>
      <c r="FC24" s="1318"/>
      <c r="FD24" s="1318"/>
      <c r="FE24" s="1318"/>
      <c r="FF24" s="1318"/>
      <c r="FG24" s="1318"/>
      <c r="FH24" s="1318"/>
      <c r="FI24" s="1318"/>
      <c r="FJ24" s="1318"/>
      <c r="FK24" s="1318"/>
      <c r="FL24" s="1318"/>
      <c r="FM24" s="1318"/>
      <c r="FN24" s="1318"/>
      <c r="FO24" s="1318"/>
      <c r="FP24" s="1318"/>
      <c r="FQ24" s="1318"/>
      <c r="FR24" s="1318"/>
      <c r="FS24" s="1318"/>
      <c r="FT24" s="1318"/>
      <c r="FU24" s="1318"/>
      <c r="FV24" s="1318"/>
      <c r="FW24" s="1318"/>
      <c r="FX24" s="1318"/>
      <c r="FY24" s="1318"/>
      <c r="FZ24" s="1318"/>
      <c r="GA24" s="1318"/>
      <c r="GB24" s="1318"/>
      <c r="GC24" s="1318"/>
      <c r="GD24" s="1318"/>
      <c r="GE24" s="1318"/>
      <c r="GF24" s="1318"/>
      <c r="GG24" s="1318"/>
      <c r="GH24" s="1318"/>
      <c r="GI24" s="1318"/>
      <c r="GJ24" s="1318"/>
      <c r="GK24" s="1318"/>
      <c r="GL24" s="1318"/>
      <c r="GM24" s="1318"/>
      <c r="GN24" s="1318"/>
      <c r="GO24" s="1318"/>
      <c r="GP24" s="1318"/>
      <c r="GQ24" s="1318"/>
      <c r="GR24" s="1318"/>
      <c r="GS24" s="1318"/>
      <c r="GT24" s="1318"/>
      <c r="GU24" s="1318"/>
      <c r="GV24" s="1318"/>
      <c r="GW24" s="1318"/>
      <c r="GX24" s="1318"/>
      <c r="GY24" s="1318"/>
      <c r="GZ24" s="1318"/>
      <c r="HA24" s="1318"/>
      <c r="HB24" s="1318"/>
      <c r="HC24" s="1318"/>
      <c r="HD24" s="1318"/>
      <c r="HE24" s="1318"/>
      <c r="HF24" s="1318"/>
      <c r="HG24" s="1318"/>
      <c r="HH24" s="1318"/>
      <c r="HI24" s="1318"/>
      <c r="HJ24" s="1318"/>
      <c r="HK24" s="1318"/>
      <c r="HL24" s="1318"/>
      <c r="HM24" s="1318"/>
      <c r="HN24" s="1318"/>
      <c r="HO24" s="1318"/>
      <c r="HP24" s="1318"/>
      <c r="HQ24" s="1318"/>
      <c r="HR24" s="1318"/>
      <c r="HS24" s="1318"/>
      <c r="HT24" s="1318"/>
      <c r="HU24" s="1318"/>
      <c r="HV24" s="1318"/>
      <c r="HW24" s="1318"/>
      <c r="HX24" s="1318"/>
      <c r="HY24" s="1318"/>
      <c r="HZ24" s="1318"/>
      <c r="IA24" s="1318"/>
      <c r="IB24" s="1318"/>
      <c r="IC24" s="1318"/>
      <c r="ID24" s="1318"/>
      <c r="IE24" s="1318"/>
      <c r="IF24" s="1318"/>
      <c r="IG24" s="1318"/>
      <c r="IH24" s="1318"/>
      <c r="II24" s="1318"/>
      <c r="IJ24" s="1318"/>
      <c r="IK24" s="1318"/>
      <c r="IL24" s="1318"/>
      <c r="IM24" s="1318"/>
      <c r="IN24" s="1318"/>
      <c r="IO24" s="1318"/>
      <c r="IP24" s="1318"/>
      <c r="IQ24" s="1318"/>
      <c r="IR24" s="1318"/>
      <c r="IS24" s="1318"/>
      <c r="IT24" s="1318"/>
      <c r="IU24" s="1318"/>
      <c r="IV24" s="1318"/>
    </row>
    <row r="25" spans="1:256" s="135" customFormat="1" ht="15" customHeight="1">
      <c r="A25" s="1317"/>
      <c r="V25" s="1326"/>
      <c r="W25" s="1326"/>
      <c r="X25" s="1326"/>
      <c r="Y25" s="1326"/>
      <c r="Z25" s="1326"/>
      <c r="AA25" s="1326"/>
      <c r="AB25" s="1326"/>
      <c r="AC25" s="1326"/>
      <c r="AD25" s="1326"/>
      <c r="AE25" s="1326"/>
      <c r="AF25" s="1326"/>
      <c r="AH25" s="1318"/>
      <c r="AI25" s="1318"/>
      <c r="AJ25" s="1318"/>
      <c r="AK25" s="1318"/>
      <c r="AL25" s="1318"/>
      <c r="AM25" s="1318"/>
      <c r="AN25" s="1318"/>
      <c r="AO25" s="1318"/>
      <c r="AP25" s="1318"/>
      <c r="AQ25" s="1318"/>
      <c r="AR25" s="1318"/>
      <c r="AS25" s="1318"/>
      <c r="AT25" s="1318"/>
      <c r="AU25" s="1318"/>
      <c r="AV25" s="1318"/>
      <c r="AW25" s="1318"/>
      <c r="AX25" s="1318"/>
      <c r="AY25" s="1318"/>
      <c r="AZ25" s="1318"/>
      <c r="BA25" s="1318"/>
      <c r="BB25" s="1318"/>
      <c r="BC25" s="1318"/>
      <c r="BD25" s="1318"/>
      <c r="BE25" s="1318"/>
      <c r="BF25" s="1318"/>
      <c r="BG25" s="1318"/>
      <c r="BH25" s="1318"/>
      <c r="BI25" s="1318"/>
      <c r="BJ25" s="1318"/>
      <c r="BK25" s="1318"/>
      <c r="BL25" s="1318"/>
      <c r="BM25" s="1318"/>
      <c r="BN25" s="1318"/>
      <c r="BO25" s="1318"/>
      <c r="BP25" s="1318"/>
      <c r="BQ25" s="1318"/>
      <c r="BR25" s="1318"/>
      <c r="BS25" s="1318"/>
      <c r="BT25" s="1318"/>
      <c r="BU25" s="1318"/>
      <c r="BV25" s="1318"/>
      <c r="BW25" s="1318"/>
      <c r="BX25" s="1318"/>
      <c r="BY25" s="1318"/>
      <c r="BZ25" s="1318"/>
      <c r="CA25" s="1318"/>
      <c r="CB25" s="1318"/>
      <c r="CC25" s="1318"/>
      <c r="CD25" s="1318"/>
      <c r="CE25" s="1318"/>
      <c r="CF25" s="1318"/>
      <c r="CG25" s="1318"/>
      <c r="CH25" s="1318"/>
      <c r="CI25" s="1318"/>
      <c r="CJ25" s="1318"/>
      <c r="CK25" s="1318"/>
      <c r="CL25" s="1318"/>
      <c r="CM25" s="1318"/>
      <c r="CN25" s="1318"/>
      <c r="CO25" s="1318"/>
      <c r="CP25" s="1318"/>
      <c r="CQ25" s="1318"/>
      <c r="CR25" s="1318"/>
      <c r="CS25" s="1318"/>
      <c r="CT25" s="1318"/>
      <c r="CU25" s="1318"/>
      <c r="CV25" s="1318"/>
      <c r="CW25" s="1318"/>
      <c r="CX25" s="1318"/>
      <c r="CY25" s="1318"/>
      <c r="CZ25" s="1318"/>
      <c r="DA25" s="1318"/>
      <c r="DB25" s="1318"/>
      <c r="DC25" s="1318"/>
      <c r="DD25" s="1318"/>
      <c r="DE25" s="1318"/>
      <c r="DF25" s="1318"/>
      <c r="DG25" s="1318"/>
      <c r="DH25" s="1318"/>
      <c r="DI25" s="1318"/>
      <c r="DJ25" s="1318"/>
      <c r="DK25" s="1318"/>
      <c r="DL25" s="1318"/>
      <c r="DM25" s="1318"/>
      <c r="DN25" s="1318"/>
      <c r="DO25" s="1318"/>
      <c r="DP25" s="1318"/>
      <c r="DQ25" s="1318"/>
      <c r="DR25" s="1318"/>
      <c r="DS25" s="1318"/>
      <c r="DT25" s="1318"/>
      <c r="DU25" s="1318"/>
      <c r="DV25" s="1318"/>
      <c r="DW25" s="1318"/>
      <c r="DX25" s="1318"/>
      <c r="DY25" s="1318"/>
      <c r="DZ25" s="1318"/>
      <c r="EA25" s="1318"/>
      <c r="EB25" s="1318"/>
      <c r="EC25" s="1318"/>
      <c r="ED25" s="1318"/>
      <c r="EE25" s="1318"/>
      <c r="EF25" s="1318"/>
      <c r="EG25" s="1318"/>
      <c r="EH25" s="1318"/>
      <c r="EI25" s="1318"/>
      <c r="EJ25" s="1318"/>
      <c r="EK25" s="1318"/>
      <c r="EL25" s="1318"/>
      <c r="EM25" s="1318"/>
      <c r="EN25" s="1318"/>
      <c r="EO25" s="1318"/>
      <c r="EP25" s="1318"/>
      <c r="EQ25" s="1318"/>
      <c r="ER25" s="1318"/>
      <c r="ES25" s="1318"/>
      <c r="ET25" s="1318"/>
      <c r="EU25" s="1318"/>
      <c r="EV25" s="1318"/>
      <c r="EW25" s="1318"/>
      <c r="EX25" s="1318"/>
      <c r="EY25" s="1318"/>
      <c r="EZ25" s="1318"/>
      <c r="FA25" s="1318"/>
      <c r="FB25" s="1318"/>
      <c r="FC25" s="1318"/>
      <c r="FD25" s="1318"/>
      <c r="FE25" s="1318"/>
      <c r="FF25" s="1318"/>
      <c r="FG25" s="1318"/>
      <c r="FH25" s="1318"/>
      <c r="FI25" s="1318"/>
      <c r="FJ25" s="1318"/>
      <c r="FK25" s="1318"/>
      <c r="FL25" s="1318"/>
      <c r="FM25" s="1318"/>
      <c r="FN25" s="1318"/>
      <c r="FO25" s="1318"/>
      <c r="FP25" s="1318"/>
      <c r="FQ25" s="1318"/>
      <c r="FR25" s="1318"/>
      <c r="FS25" s="1318"/>
      <c r="FT25" s="1318"/>
      <c r="FU25" s="1318"/>
      <c r="FV25" s="1318"/>
      <c r="FW25" s="1318"/>
      <c r="FX25" s="1318"/>
      <c r="FY25" s="1318"/>
      <c r="FZ25" s="1318"/>
      <c r="GA25" s="1318"/>
      <c r="GB25" s="1318"/>
      <c r="GC25" s="1318"/>
      <c r="GD25" s="1318"/>
      <c r="GE25" s="1318"/>
      <c r="GF25" s="1318"/>
      <c r="GG25" s="1318"/>
      <c r="GH25" s="1318"/>
      <c r="GI25" s="1318"/>
      <c r="GJ25" s="1318"/>
      <c r="GK25" s="1318"/>
      <c r="GL25" s="1318"/>
      <c r="GM25" s="1318"/>
      <c r="GN25" s="1318"/>
      <c r="GO25" s="1318"/>
      <c r="GP25" s="1318"/>
      <c r="GQ25" s="1318"/>
      <c r="GR25" s="1318"/>
      <c r="GS25" s="1318"/>
      <c r="GT25" s="1318"/>
      <c r="GU25" s="1318"/>
      <c r="GV25" s="1318"/>
      <c r="GW25" s="1318"/>
      <c r="GX25" s="1318"/>
      <c r="GY25" s="1318"/>
      <c r="GZ25" s="1318"/>
      <c r="HA25" s="1318"/>
      <c r="HB25" s="1318"/>
      <c r="HC25" s="1318"/>
      <c r="HD25" s="1318"/>
      <c r="HE25" s="1318"/>
      <c r="HF25" s="1318"/>
      <c r="HG25" s="1318"/>
      <c r="HH25" s="1318"/>
      <c r="HI25" s="1318"/>
      <c r="HJ25" s="1318"/>
      <c r="HK25" s="1318"/>
      <c r="HL25" s="1318"/>
      <c r="HM25" s="1318"/>
      <c r="HN25" s="1318"/>
      <c r="HO25" s="1318"/>
      <c r="HP25" s="1318"/>
      <c r="HQ25" s="1318"/>
      <c r="HR25" s="1318"/>
      <c r="HS25" s="1318"/>
      <c r="HT25" s="1318"/>
      <c r="HU25" s="1318"/>
      <c r="HV25" s="1318"/>
      <c r="HW25" s="1318"/>
      <c r="HX25" s="1318"/>
      <c r="HY25" s="1318"/>
      <c r="HZ25" s="1318"/>
      <c r="IA25" s="1318"/>
      <c r="IB25" s="1318"/>
      <c r="IC25" s="1318"/>
      <c r="ID25" s="1318"/>
      <c r="IE25" s="1318"/>
      <c r="IF25" s="1318"/>
      <c r="IG25" s="1318"/>
      <c r="IH25" s="1318"/>
      <c r="II25" s="1318"/>
      <c r="IJ25" s="1318"/>
      <c r="IK25" s="1318"/>
      <c r="IL25" s="1318"/>
      <c r="IM25" s="1318"/>
      <c r="IN25" s="1318"/>
      <c r="IO25" s="1318"/>
      <c r="IP25" s="1318"/>
      <c r="IQ25" s="1318"/>
      <c r="IR25" s="1318"/>
      <c r="IS25" s="1318"/>
      <c r="IT25" s="1318"/>
      <c r="IU25" s="1318"/>
      <c r="IV25" s="1318"/>
    </row>
    <row r="26" spans="1:256" s="135" customFormat="1" ht="15" customHeight="1">
      <c r="A26" s="1317"/>
      <c r="V26" s="1326"/>
      <c r="W26" s="1326"/>
      <c r="X26" s="1326"/>
      <c r="Y26" s="1326"/>
      <c r="Z26" s="1326"/>
      <c r="AA26" s="1326"/>
      <c r="AB26" s="1326"/>
      <c r="AC26" s="1326"/>
      <c r="AD26" s="1326"/>
      <c r="AE26" s="1326"/>
      <c r="AF26" s="1326"/>
      <c r="AH26" s="1318"/>
      <c r="AI26" s="1318"/>
      <c r="AJ26" s="1318"/>
      <c r="AK26" s="1318"/>
      <c r="AL26" s="1318"/>
      <c r="AM26" s="1318"/>
      <c r="AN26" s="1318"/>
      <c r="AO26" s="1318"/>
      <c r="AP26" s="1318"/>
      <c r="AQ26" s="1318"/>
      <c r="AR26" s="1318"/>
      <c r="AS26" s="1318"/>
      <c r="AT26" s="1318"/>
      <c r="AU26" s="1318"/>
      <c r="AV26" s="1318"/>
      <c r="AW26" s="1318"/>
      <c r="AX26" s="1318"/>
      <c r="AY26" s="1318"/>
      <c r="AZ26" s="1318"/>
      <c r="BA26" s="1318"/>
      <c r="BB26" s="1318"/>
      <c r="BC26" s="1318"/>
      <c r="BD26" s="1318"/>
      <c r="BE26" s="1318"/>
      <c r="BF26" s="1318"/>
      <c r="BG26" s="1318"/>
      <c r="BH26" s="1318"/>
      <c r="BI26" s="1318"/>
      <c r="BJ26" s="1318"/>
      <c r="BK26" s="1318"/>
      <c r="BL26" s="1318"/>
      <c r="BM26" s="1318"/>
      <c r="BN26" s="1318"/>
      <c r="BO26" s="1318"/>
      <c r="BP26" s="1318"/>
      <c r="BQ26" s="1318"/>
      <c r="BR26" s="1318"/>
      <c r="BS26" s="1318"/>
      <c r="BT26" s="1318"/>
      <c r="BU26" s="1318"/>
      <c r="BV26" s="1318"/>
      <c r="BW26" s="1318"/>
      <c r="BX26" s="1318"/>
      <c r="BY26" s="1318"/>
      <c r="BZ26" s="1318"/>
      <c r="CA26" s="1318"/>
      <c r="CB26" s="1318"/>
      <c r="CC26" s="1318"/>
      <c r="CD26" s="1318"/>
      <c r="CE26" s="1318"/>
      <c r="CF26" s="1318"/>
      <c r="CG26" s="1318"/>
      <c r="CH26" s="1318"/>
      <c r="CI26" s="1318"/>
      <c r="CJ26" s="1318"/>
      <c r="CK26" s="1318"/>
      <c r="CL26" s="1318"/>
      <c r="CM26" s="1318"/>
      <c r="CN26" s="1318"/>
      <c r="CO26" s="1318"/>
      <c r="CP26" s="1318"/>
      <c r="CQ26" s="1318"/>
      <c r="CR26" s="1318"/>
      <c r="CS26" s="1318"/>
      <c r="CT26" s="1318"/>
      <c r="CU26" s="1318"/>
      <c r="CV26" s="1318"/>
      <c r="CW26" s="1318"/>
      <c r="CX26" s="1318"/>
      <c r="CY26" s="1318"/>
      <c r="CZ26" s="1318"/>
      <c r="DA26" s="1318"/>
      <c r="DB26" s="1318"/>
      <c r="DC26" s="1318"/>
      <c r="DD26" s="1318"/>
      <c r="DE26" s="1318"/>
      <c r="DF26" s="1318"/>
      <c r="DG26" s="1318"/>
      <c r="DH26" s="1318"/>
      <c r="DI26" s="1318"/>
      <c r="DJ26" s="1318"/>
      <c r="DK26" s="1318"/>
      <c r="DL26" s="1318"/>
      <c r="DM26" s="1318"/>
      <c r="DN26" s="1318"/>
      <c r="DO26" s="1318"/>
      <c r="DP26" s="1318"/>
      <c r="DQ26" s="1318"/>
      <c r="DR26" s="1318"/>
      <c r="DS26" s="1318"/>
      <c r="DT26" s="1318"/>
      <c r="DU26" s="1318"/>
      <c r="DV26" s="1318"/>
      <c r="DW26" s="1318"/>
      <c r="DX26" s="1318"/>
      <c r="DY26" s="1318"/>
      <c r="DZ26" s="1318"/>
      <c r="EA26" s="1318"/>
      <c r="EB26" s="1318"/>
      <c r="EC26" s="1318"/>
      <c r="ED26" s="1318"/>
      <c r="EE26" s="1318"/>
      <c r="EF26" s="1318"/>
      <c r="EG26" s="1318"/>
      <c r="EH26" s="1318"/>
      <c r="EI26" s="1318"/>
      <c r="EJ26" s="1318"/>
      <c r="EK26" s="1318"/>
      <c r="EL26" s="1318"/>
      <c r="EM26" s="1318"/>
      <c r="EN26" s="1318"/>
      <c r="EO26" s="1318"/>
      <c r="EP26" s="1318"/>
      <c r="EQ26" s="1318"/>
      <c r="ER26" s="1318"/>
      <c r="ES26" s="1318"/>
      <c r="ET26" s="1318"/>
      <c r="EU26" s="1318"/>
      <c r="EV26" s="1318"/>
      <c r="EW26" s="1318"/>
      <c r="EX26" s="1318"/>
      <c r="EY26" s="1318"/>
      <c r="EZ26" s="1318"/>
      <c r="FA26" s="1318"/>
      <c r="FB26" s="1318"/>
      <c r="FC26" s="1318"/>
      <c r="FD26" s="1318"/>
      <c r="FE26" s="1318"/>
      <c r="FF26" s="1318"/>
      <c r="FG26" s="1318"/>
      <c r="FH26" s="1318"/>
      <c r="FI26" s="1318"/>
      <c r="FJ26" s="1318"/>
      <c r="FK26" s="1318"/>
      <c r="FL26" s="1318"/>
      <c r="FM26" s="1318"/>
      <c r="FN26" s="1318"/>
      <c r="FO26" s="1318"/>
      <c r="FP26" s="1318"/>
      <c r="FQ26" s="1318"/>
      <c r="FR26" s="1318"/>
      <c r="FS26" s="1318"/>
      <c r="FT26" s="1318"/>
      <c r="FU26" s="1318"/>
      <c r="FV26" s="1318"/>
      <c r="FW26" s="1318"/>
      <c r="FX26" s="1318"/>
      <c r="FY26" s="1318"/>
      <c r="FZ26" s="1318"/>
      <c r="GA26" s="1318"/>
      <c r="GB26" s="1318"/>
      <c r="GC26" s="1318"/>
      <c r="GD26" s="1318"/>
      <c r="GE26" s="1318"/>
      <c r="GF26" s="1318"/>
      <c r="GG26" s="1318"/>
      <c r="GH26" s="1318"/>
      <c r="GI26" s="1318"/>
      <c r="GJ26" s="1318"/>
      <c r="GK26" s="1318"/>
      <c r="GL26" s="1318"/>
      <c r="GM26" s="1318"/>
      <c r="GN26" s="1318"/>
      <c r="GO26" s="1318"/>
      <c r="GP26" s="1318"/>
      <c r="GQ26" s="1318"/>
      <c r="GR26" s="1318"/>
      <c r="GS26" s="1318"/>
      <c r="GT26" s="1318"/>
      <c r="GU26" s="1318"/>
      <c r="GV26" s="1318"/>
      <c r="GW26" s="1318"/>
      <c r="GX26" s="1318"/>
      <c r="GY26" s="1318"/>
      <c r="GZ26" s="1318"/>
      <c r="HA26" s="1318"/>
      <c r="HB26" s="1318"/>
      <c r="HC26" s="1318"/>
      <c r="HD26" s="1318"/>
      <c r="HE26" s="1318"/>
      <c r="HF26" s="1318"/>
      <c r="HG26" s="1318"/>
      <c r="HH26" s="1318"/>
      <c r="HI26" s="1318"/>
      <c r="HJ26" s="1318"/>
      <c r="HK26" s="1318"/>
      <c r="HL26" s="1318"/>
      <c r="HM26" s="1318"/>
      <c r="HN26" s="1318"/>
      <c r="HO26" s="1318"/>
      <c r="HP26" s="1318"/>
      <c r="HQ26" s="1318"/>
      <c r="HR26" s="1318"/>
      <c r="HS26" s="1318"/>
      <c r="HT26" s="1318"/>
      <c r="HU26" s="1318"/>
      <c r="HV26" s="1318"/>
      <c r="HW26" s="1318"/>
      <c r="HX26" s="1318"/>
      <c r="HY26" s="1318"/>
      <c r="HZ26" s="1318"/>
      <c r="IA26" s="1318"/>
      <c r="IB26" s="1318"/>
      <c r="IC26" s="1318"/>
      <c r="ID26" s="1318"/>
      <c r="IE26" s="1318"/>
      <c r="IF26" s="1318"/>
      <c r="IG26" s="1318"/>
      <c r="IH26" s="1318"/>
      <c r="II26" s="1318"/>
      <c r="IJ26" s="1318"/>
      <c r="IK26" s="1318"/>
      <c r="IL26" s="1318"/>
      <c r="IM26" s="1318"/>
      <c r="IN26" s="1318"/>
      <c r="IO26" s="1318"/>
      <c r="IP26" s="1318"/>
      <c r="IQ26" s="1318"/>
      <c r="IR26" s="1318"/>
      <c r="IS26" s="1318"/>
      <c r="IT26" s="1318"/>
      <c r="IU26" s="1318"/>
      <c r="IV26" s="1318"/>
    </row>
    <row r="27" spans="1:256" s="63" customFormat="1" ht="15" customHeight="1">
      <c r="A27" s="1317"/>
      <c r="V27" s="1317"/>
      <c r="W27" s="1317"/>
      <c r="X27" s="1317"/>
      <c r="Y27" s="1317"/>
      <c r="Z27" s="1317"/>
      <c r="AA27" s="1317"/>
      <c r="AB27" s="1317"/>
      <c r="AC27" s="1317"/>
      <c r="AD27" s="1317"/>
      <c r="AE27" s="1317"/>
      <c r="AF27" s="1317"/>
      <c r="AG27" s="1317"/>
      <c r="AH27" s="1318"/>
      <c r="AI27" s="1318"/>
      <c r="AJ27" s="1318"/>
      <c r="AK27" s="1318"/>
      <c r="AL27" s="1318"/>
      <c r="AM27" s="1318"/>
      <c r="AN27" s="1318"/>
      <c r="AO27" s="1318"/>
      <c r="AP27" s="1318"/>
      <c r="AQ27" s="1318"/>
      <c r="AR27" s="1318"/>
      <c r="AS27" s="1318"/>
      <c r="AT27" s="1318"/>
      <c r="AU27" s="1318"/>
      <c r="AV27" s="1318"/>
      <c r="AW27" s="1318"/>
      <c r="AX27" s="1318"/>
      <c r="AY27" s="1318"/>
      <c r="AZ27" s="1318"/>
      <c r="BA27" s="1318"/>
      <c r="BB27" s="1318"/>
      <c r="BC27" s="1318"/>
      <c r="BD27" s="1318"/>
      <c r="BE27" s="1318"/>
      <c r="BF27" s="1318"/>
      <c r="BG27" s="1318"/>
      <c r="BH27" s="1318"/>
      <c r="BI27" s="1318"/>
      <c r="BJ27" s="1318"/>
      <c r="BK27" s="1318"/>
      <c r="BL27" s="1318"/>
      <c r="BM27" s="1318"/>
      <c r="BN27" s="1318"/>
      <c r="BO27" s="1318"/>
      <c r="BP27" s="1318"/>
      <c r="BQ27" s="1318"/>
      <c r="BR27" s="1318"/>
      <c r="BS27" s="1318"/>
      <c r="BT27" s="1318"/>
      <c r="BU27" s="1318"/>
      <c r="BV27" s="1318"/>
      <c r="BW27" s="1318"/>
      <c r="BX27" s="1318"/>
      <c r="BY27" s="1318"/>
      <c r="BZ27" s="1318"/>
      <c r="CA27" s="1318"/>
      <c r="CB27" s="1318"/>
      <c r="CC27" s="1318"/>
      <c r="CD27" s="1318"/>
      <c r="CE27" s="1318"/>
      <c r="CF27" s="1318"/>
      <c r="CG27" s="1318"/>
      <c r="CH27" s="1318"/>
      <c r="CI27" s="1318"/>
      <c r="CJ27" s="1318"/>
      <c r="CK27" s="1318"/>
      <c r="CL27" s="1318"/>
      <c r="CM27" s="1318"/>
      <c r="CN27" s="1318"/>
      <c r="CO27" s="1318"/>
      <c r="CP27" s="1318"/>
      <c r="CQ27" s="1318"/>
      <c r="CR27" s="1318"/>
      <c r="CS27" s="1318"/>
      <c r="CT27" s="1318"/>
      <c r="CU27" s="1318"/>
      <c r="CV27" s="1318"/>
      <c r="CW27" s="1318"/>
      <c r="CX27" s="1318"/>
      <c r="CY27" s="1318"/>
      <c r="CZ27" s="1318"/>
      <c r="DA27" s="1318"/>
      <c r="DB27" s="1318"/>
      <c r="DC27" s="1318"/>
      <c r="DD27" s="1318"/>
      <c r="DE27" s="1318"/>
      <c r="DF27" s="1318"/>
      <c r="DG27" s="1318"/>
      <c r="DH27" s="1318"/>
      <c r="DI27" s="1318"/>
      <c r="DJ27" s="1318"/>
      <c r="DK27" s="1318"/>
      <c r="DL27" s="1318"/>
      <c r="DM27" s="1318"/>
      <c r="DN27" s="1318"/>
      <c r="DO27" s="1318"/>
      <c r="DP27" s="1318"/>
      <c r="DQ27" s="1318"/>
      <c r="DR27" s="1318"/>
      <c r="DS27" s="1318"/>
      <c r="DT27" s="1318"/>
      <c r="DU27" s="1318"/>
      <c r="DV27" s="1318"/>
      <c r="DW27" s="1318"/>
      <c r="DX27" s="1318"/>
      <c r="DY27" s="1318"/>
      <c r="DZ27" s="1318"/>
      <c r="EA27" s="1318"/>
      <c r="EB27" s="1318"/>
      <c r="EC27" s="1318"/>
      <c r="ED27" s="1318"/>
      <c r="EE27" s="1318"/>
      <c r="EF27" s="1318"/>
      <c r="EG27" s="1318"/>
      <c r="EH27" s="1318"/>
      <c r="EI27" s="1318"/>
      <c r="EJ27" s="1318"/>
      <c r="EK27" s="1318"/>
      <c r="EL27" s="1318"/>
      <c r="EM27" s="1318"/>
      <c r="EN27" s="1318"/>
      <c r="EO27" s="1318"/>
      <c r="EP27" s="1318"/>
      <c r="EQ27" s="1318"/>
      <c r="ER27" s="1318"/>
      <c r="ES27" s="1318"/>
      <c r="ET27" s="1318"/>
      <c r="EU27" s="1318"/>
      <c r="EV27" s="1318"/>
      <c r="EW27" s="1318"/>
      <c r="EX27" s="1318"/>
      <c r="EY27" s="1318"/>
      <c r="EZ27" s="1318"/>
      <c r="FA27" s="1318"/>
      <c r="FB27" s="1318"/>
      <c r="FC27" s="1318"/>
      <c r="FD27" s="1318"/>
      <c r="FE27" s="1318"/>
      <c r="FF27" s="1318"/>
      <c r="FG27" s="1318"/>
      <c r="FH27" s="1318"/>
      <c r="FI27" s="1318"/>
      <c r="FJ27" s="1318"/>
      <c r="FK27" s="1318"/>
      <c r="FL27" s="1318"/>
      <c r="FM27" s="1318"/>
      <c r="FN27" s="1318"/>
      <c r="FO27" s="1318"/>
      <c r="FP27" s="1318"/>
      <c r="FQ27" s="1318"/>
      <c r="FR27" s="1318"/>
      <c r="FS27" s="1318"/>
      <c r="FT27" s="1318"/>
      <c r="FU27" s="1318"/>
      <c r="FV27" s="1318"/>
      <c r="FW27" s="1318"/>
      <c r="FX27" s="1318"/>
      <c r="FY27" s="1318"/>
      <c r="FZ27" s="1318"/>
      <c r="GA27" s="1318"/>
      <c r="GB27" s="1318"/>
      <c r="GC27" s="1318"/>
      <c r="GD27" s="1318"/>
      <c r="GE27" s="1318"/>
      <c r="GF27" s="1318"/>
      <c r="GG27" s="1318"/>
      <c r="GH27" s="1318"/>
      <c r="GI27" s="1318"/>
      <c r="GJ27" s="1318"/>
      <c r="GK27" s="1318"/>
      <c r="GL27" s="1318"/>
      <c r="GM27" s="1318"/>
      <c r="GN27" s="1318"/>
      <c r="GO27" s="1318"/>
      <c r="GP27" s="1318"/>
      <c r="GQ27" s="1318"/>
      <c r="GR27" s="1318"/>
      <c r="GS27" s="1318"/>
      <c r="GT27" s="1318"/>
      <c r="GU27" s="1318"/>
      <c r="GV27" s="1318"/>
      <c r="GW27" s="1318"/>
      <c r="GX27" s="1318"/>
      <c r="GY27" s="1318"/>
      <c r="GZ27" s="1318"/>
      <c r="HA27" s="1318"/>
      <c r="HB27" s="1318"/>
      <c r="HC27" s="1318"/>
      <c r="HD27" s="1318"/>
      <c r="HE27" s="1318"/>
      <c r="HF27" s="1318"/>
      <c r="HG27" s="1318"/>
      <c r="HH27" s="1318"/>
      <c r="HI27" s="1318"/>
      <c r="HJ27" s="1318"/>
      <c r="HK27" s="1318"/>
      <c r="HL27" s="1318"/>
      <c r="HM27" s="1318"/>
      <c r="HN27" s="1318"/>
      <c r="HO27" s="1318"/>
      <c r="HP27" s="1318"/>
      <c r="HQ27" s="1318"/>
      <c r="HR27" s="1318"/>
      <c r="HS27" s="1318"/>
      <c r="HT27" s="1318"/>
      <c r="HU27" s="1318"/>
      <c r="HV27" s="1318"/>
      <c r="HW27" s="1318"/>
      <c r="HX27" s="1318"/>
      <c r="HY27" s="1318"/>
      <c r="HZ27" s="1318"/>
      <c r="IA27" s="1318"/>
      <c r="IB27" s="1318"/>
      <c r="IC27" s="1318"/>
      <c r="ID27" s="1318"/>
      <c r="IE27" s="1318"/>
      <c r="IF27" s="1318"/>
      <c r="IG27" s="1318"/>
      <c r="IH27" s="1318"/>
      <c r="II27" s="1318"/>
      <c r="IJ27" s="1318"/>
      <c r="IK27" s="1318"/>
      <c r="IL27" s="1318"/>
      <c r="IM27" s="1318"/>
      <c r="IN27" s="1318"/>
      <c r="IO27" s="1318"/>
      <c r="IP27" s="1318"/>
      <c r="IQ27" s="1318"/>
      <c r="IR27" s="1318"/>
      <c r="IS27" s="1318"/>
      <c r="IT27" s="1318"/>
      <c r="IU27" s="1318"/>
      <c r="IV27" s="1318"/>
    </row>
    <row r="28" spans="1:256" s="63" customFormat="1" ht="21" customHeight="1">
      <c r="A28" s="1317"/>
      <c r="B28" s="1317"/>
      <c r="C28" s="1878"/>
      <c r="D28" s="1878"/>
      <c r="E28" s="1879" t="s">
        <v>1776</v>
      </c>
      <c r="F28" s="2530"/>
      <c r="G28" s="2530"/>
      <c r="H28" s="1878" t="s">
        <v>256</v>
      </c>
      <c r="I28" s="2530"/>
      <c r="J28" s="2530"/>
      <c r="K28" s="1878" t="s">
        <v>1777</v>
      </c>
      <c r="L28" s="1878"/>
      <c r="M28" s="1878"/>
      <c r="N28" s="1878"/>
      <c r="O28" s="1878"/>
      <c r="P28" s="1878"/>
      <c r="Q28" s="1878"/>
      <c r="R28" s="1878"/>
      <c r="S28" s="1878"/>
      <c r="T28" s="1327"/>
      <c r="U28" s="1317"/>
      <c r="V28" s="1326"/>
      <c r="W28" s="1326"/>
      <c r="X28" s="1326"/>
      <c r="Y28" s="1326"/>
      <c r="Z28" s="1326"/>
      <c r="AA28" s="1326"/>
      <c r="AB28" s="1326"/>
      <c r="AC28" s="1326"/>
      <c r="AD28" s="1326"/>
      <c r="AE28" s="1326"/>
      <c r="AF28" s="1326"/>
      <c r="AG28" s="1326"/>
      <c r="AH28" s="1318"/>
      <c r="AI28" s="1318"/>
      <c r="AJ28" s="1318"/>
      <c r="AK28" s="1318"/>
      <c r="AL28" s="1318"/>
      <c r="AM28" s="1318"/>
      <c r="AN28" s="1318"/>
      <c r="AO28" s="1318"/>
      <c r="AP28" s="1318"/>
      <c r="AQ28" s="1318"/>
      <c r="AR28" s="1318"/>
      <c r="AS28" s="1318"/>
      <c r="AT28" s="1318"/>
      <c r="AU28" s="1318"/>
      <c r="AV28" s="1318"/>
      <c r="AW28" s="1318"/>
      <c r="AX28" s="1318"/>
      <c r="AY28" s="1318"/>
      <c r="AZ28" s="1318"/>
      <c r="BA28" s="1318"/>
      <c r="BB28" s="1318"/>
      <c r="BC28" s="1318"/>
      <c r="BD28" s="1318"/>
      <c r="BE28" s="1318"/>
      <c r="BF28" s="1318"/>
      <c r="BG28" s="1318"/>
      <c r="BH28" s="1318"/>
      <c r="BI28" s="1318"/>
      <c r="BJ28" s="1318"/>
      <c r="BK28" s="1318"/>
      <c r="BL28" s="1318"/>
      <c r="BM28" s="1318"/>
      <c r="BN28" s="1318"/>
      <c r="BO28" s="1318"/>
      <c r="BP28" s="1318"/>
      <c r="BQ28" s="1318"/>
      <c r="BR28" s="1318"/>
      <c r="BS28" s="1318"/>
      <c r="BT28" s="1318"/>
      <c r="BU28" s="1318"/>
      <c r="BV28" s="1318"/>
      <c r="BW28" s="1318"/>
      <c r="BX28" s="1318"/>
      <c r="BY28" s="1318"/>
      <c r="BZ28" s="1318"/>
      <c r="CA28" s="1318"/>
      <c r="CB28" s="1318"/>
      <c r="CC28" s="1318"/>
      <c r="CD28" s="1318"/>
      <c r="CE28" s="1318"/>
      <c r="CF28" s="1318"/>
      <c r="CG28" s="1318"/>
      <c r="CH28" s="1318"/>
      <c r="CI28" s="1318"/>
      <c r="CJ28" s="1318"/>
      <c r="CK28" s="1318"/>
      <c r="CL28" s="1318"/>
      <c r="CM28" s="1318"/>
      <c r="CN28" s="1318"/>
      <c r="CO28" s="1318"/>
      <c r="CP28" s="1318"/>
      <c r="CQ28" s="1318"/>
      <c r="CR28" s="1318"/>
      <c r="CS28" s="1318"/>
      <c r="CT28" s="1318"/>
      <c r="CU28" s="1318"/>
      <c r="CV28" s="1318"/>
      <c r="CW28" s="1318"/>
      <c r="CX28" s="1318"/>
      <c r="CY28" s="1318"/>
      <c r="CZ28" s="1318"/>
      <c r="DA28" s="1318"/>
      <c r="DB28" s="1318"/>
      <c r="DC28" s="1318"/>
      <c r="DD28" s="1318"/>
      <c r="DE28" s="1318"/>
      <c r="DF28" s="1318"/>
      <c r="DG28" s="1318"/>
      <c r="DH28" s="1318"/>
      <c r="DI28" s="1318"/>
      <c r="DJ28" s="1318"/>
      <c r="DK28" s="1318"/>
      <c r="DL28" s="1318"/>
      <c r="DM28" s="1318"/>
      <c r="DN28" s="1318"/>
      <c r="DO28" s="1318"/>
      <c r="DP28" s="1318"/>
      <c r="DQ28" s="1318"/>
      <c r="DR28" s="1318"/>
      <c r="DS28" s="1318"/>
      <c r="DT28" s="1318"/>
      <c r="DU28" s="1318"/>
      <c r="DV28" s="1318"/>
      <c r="DW28" s="1318"/>
      <c r="DX28" s="1318"/>
      <c r="DY28" s="1318"/>
      <c r="DZ28" s="1318"/>
      <c r="EA28" s="1318"/>
      <c r="EB28" s="1318"/>
      <c r="EC28" s="1318"/>
      <c r="ED28" s="1318"/>
      <c r="EE28" s="1318"/>
      <c r="EF28" s="1318"/>
      <c r="EG28" s="1318"/>
      <c r="EH28" s="1318"/>
      <c r="EI28" s="1318"/>
      <c r="EJ28" s="1318"/>
      <c r="EK28" s="1318"/>
      <c r="EL28" s="1318"/>
      <c r="EM28" s="1318"/>
      <c r="EN28" s="1318"/>
      <c r="EO28" s="1318"/>
      <c r="EP28" s="1318"/>
      <c r="EQ28" s="1318"/>
      <c r="ER28" s="1318"/>
      <c r="ES28" s="1318"/>
      <c r="ET28" s="1318"/>
      <c r="EU28" s="1318"/>
      <c r="EV28" s="1318"/>
      <c r="EW28" s="1318"/>
      <c r="EX28" s="1318"/>
      <c r="EY28" s="1318"/>
      <c r="EZ28" s="1318"/>
      <c r="FA28" s="1318"/>
      <c r="FB28" s="1318"/>
      <c r="FC28" s="1318"/>
      <c r="FD28" s="1318"/>
      <c r="FE28" s="1318"/>
      <c r="FF28" s="1318"/>
      <c r="FG28" s="1318"/>
      <c r="FH28" s="1318"/>
      <c r="FI28" s="1318"/>
      <c r="FJ28" s="1318"/>
      <c r="FK28" s="1318"/>
      <c r="FL28" s="1318"/>
      <c r="FM28" s="1318"/>
      <c r="FN28" s="1318"/>
      <c r="FO28" s="1318"/>
      <c r="FP28" s="1318"/>
      <c r="FQ28" s="1318"/>
      <c r="FR28" s="1318"/>
      <c r="FS28" s="1318"/>
      <c r="FT28" s="1318"/>
      <c r="FU28" s="1318"/>
      <c r="FV28" s="1318"/>
      <c r="FW28" s="1318"/>
      <c r="FX28" s="1318"/>
      <c r="FY28" s="1318"/>
      <c r="FZ28" s="1318"/>
      <c r="GA28" s="1318"/>
      <c r="GB28" s="1318"/>
      <c r="GC28" s="1318"/>
      <c r="GD28" s="1318"/>
      <c r="GE28" s="1318"/>
      <c r="GF28" s="1318"/>
      <c r="GG28" s="1318"/>
      <c r="GH28" s="1318"/>
      <c r="GI28" s="1318"/>
      <c r="GJ28" s="1318"/>
      <c r="GK28" s="1318"/>
      <c r="GL28" s="1318"/>
      <c r="GM28" s="1318"/>
      <c r="GN28" s="1318"/>
      <c r="GO28" s="1318"/>
      <c r="GP28" s="1318"/>
      <c r="GQ28" s="1318"/>
      <c r="GR28" s="1318"/>
      <c r="GS28" s="1318"/>
      <c r="GT28" s="1318"/>
      <c r="GU28" s="1318"/>
      <c r="GV28" s="1318"/>
      <c r="GW28" s="1318"/>
      <c r="GX28" s="1318"/>
      <c r="GY28" s="1318"/>
      <c r="GZ28" s="1318"/>
      <c r="HA28" s="1318"/>
      <c r="HB28" s="1318"/>
      <c r="HC28" s="1318"/>
      <c r="HD28" s="1318"/>
      <c r="HE28" s="1318"/>
      <c r="HF28" s="1318"/>
      <c r="HG28" s="1318"/>
      <c r="HH28" s="1318"/>
      <c r="HI28" s="1318"/>
      <c r="HJ28" s="1318"/>
      <c r="HK28" s="1318"/>
      <c r="HL28" s="1318"/>
      <c r="HM28" s="1318"/>
      <c r="HN28" s="1318"/>
      <c r="HO28" s="1318"/>
      <c r="HP28" s="1318"/>
      <c r="HQ28" s="1318"/>
      <c r="HR28" s="1318"/>
      <c r="HS28" s="1318"/>
      <c r="HT28" s="1318"/>
      <c r="HU28" s="1318"/>
      <c r="HV28" s="1318"/>
      <c r="HW28" s="1318"/>
      <c r="HX28" s="1318"/>
      <c r="HY28" s="1318"/>
      <c r="HZ28" s="1318"/>
      <c r="IA28" s="1318"/>
      <c r="IB28" s="1318"/>
      <c r="IC28" s="1318"/>
      <c r="ID28" s="1318"/>
      <c r="IE28" s="1318"/>
      <c r="IF28" s="1318"/>
      <c r="IG28" s="1318"/>
      <c r="IH28" s="1318"/>
      <c r="II28" s="1318"/>
      <c r="IJ28" s="1318"/>
      <c r="IK28" s="1318"/>
      <c r="IL28" s="1318"/>
      <c r="IM28" s="1318"/>
      <c r="IN28" s="1318"/>
      <c r="IO28" s="1318"/>
      <c r="IP28" s="1318"/>
      <c r="IQ28" s="1318"/>
      <c r="IR28" s="1318"/>
      <c r="IS28" s="1318"/>
      <c r="IT28" s="1318"/>
      <c r="IU28" s="1318"/>
      <c r="IV28" s="1318"/>
    </row>
    <row r="29" spans="1:256" s="63" customFormat="1" ht="21" customHeight="1">
      <c r="A29" s="1317"/>
      <c r="B29" s="1317"/>
      <c r="C29" s="1880"/>
      <c r="D29" s="1880"/>
      <c r="E29" s="1880"/>
      <c r="F29" s="1880"/>
      <c r="G29" s="1880"/>
      <c r="H29" s="1880"/>
      <c r="I29" s="1880"/>
      <c r="J29" s="1880"/>
      <c r="K29" s="1880"/>
      <c r="L29" s="1880"/>
      <c r="M29" s="1880"/>
      <c r="N29" s="1880"/>
      <c r="O29" s="1880"/>
      <c r="P29" s="1880"/>
      <c r="Q29" s="1880"/>
      <c r="R29" s="1880"/>
      <c r="S29" s="1880"/>
      <c r="T29" s="1317"/>
      <c r="U29" s="1317"/>
      <c r="V29" s="1326"/>
      <c r="W29" s="1326"/>
      <c r="X29" s="1326"/>
      <c r="Y29" s="1326"/>
      <c r="Z29" s="1326"/>
      <c r="AA29" s="1326"/>
      <c r="AB29" s="1326"/>
      <c r="AC29" s="1326"/>
      <c r="AD29" s="1326"/>
      <c r="AE29" s="1326"/>
      <c r="AF29" s="1326"/>
      <c r="AG29" s="1326"/>
      <c r="AH29" s="1318"/>
      <c r="AI29" s="1318"/>
      <c r="AJ29" s="1318"/>
      <c r="AK29" s="1318"/>
      <c r="AL29" s="1318"/>
      <c r="AM29" s="1318"/>
      <c r="AN29" s="1318"/>
      <c r="AO29" s="1318"/>
      <c r="AP29" s="1318"/>
      <c r="AQ29" s="1318"/>
      <c r="AR29" s="1318"/>
      <c r="AS29" s="1318"/>
      <c r="AT29" s="1318"/>
      <c r="AU29" s="1318"/>
      <c r="AV29" s="1318"/>
      <c r="AW29" s="1318"/>
      <c r="AX29" s="1318"/>
      <c r="AY29" s="1318"/>
      <c r="AZ29" s="1318"/>
      <c r="BA29" s="1318"/>
      <c r="BB29" s="1318"/>
      <c r="BC29" s="1318"/>
      <c r="BD29" s="1318"/>
      <c r="BE29" s="1318"/>
      <c r="BF29" s="1318"/>
      <c r="BG29" s="1318"/>
      <c r="BH29" s="1318"/>
      <c r="BI29" s="1318"/>
      <c r="BJ29" s="1318"/>
      <c r="BK29" s="1318"/>
      <c r="BL29" s="1318"/>
      <c r="BM29" s="1318"/>
      <c r="BN29" s="1318"/>
      <c r="BO29" s="1318"/>
      <c r="BP29" s="1318"/>
      <c r="BQ29" s="1318"/>
      <c r="BR29" s="1318"/>
      <c r="BS29" s="1318"/>
      <c r="BT29" s="1318"/>
      <c r="BU29" s="1318"/>
      <c r="BV29" s="1318"/>
      <c r="BW29" s="1318"/>
      <c r="BX29" s="1318"/>
      <c r="BY29" s="1318"/>
      <c r="BZ29" s="1318"/>
      <c r="CA29" s="1318"/>
      <c r="CB29" s="1318"/>
      <c r="CC29" s="1318"/>
      <c r="CD29" s="1318"/>
      <c r="CE29" s="1318"/>
      <c r="CF29" s="1318"/>
      <c r="CG29" s="1318"/>
      <c r="CH29" s="1318"/>
      <c r="CI29" s="1318"/>
      <c r="CJ29" s="1318"/>
      <c r="CK29" s="1318"/>
      <c r="CL29" s="1318"/>
      <c r="CM29" s="1318"/>
      <c r="CN29" s="1318"/>
      <c r="CO29" s="1318"/>
      <c r="CP29" s="1318"/>
      <c r="CQ29" s="1318"/>
      <c r="CR29" s="1318"/>
      <c r="CS29" s="1318"/>
      <c r="CT29" s="1318"/>
      <c r="CU29" s="1318"/>
      <c r="CV29" s="1318"/>
      <c r="CW29" s="1318"/>
      <c r="CX29" s="1318"/>
      <c r="CY29" s="1318"/>
      <c r="CZ29" s="1318"/>
      <c r="DA29" s="1318"/>
      <c r="DB29" s="1318"/>
      <c r="DC29" s="1318"/>
      <c r="DD29" s="1318"/>
      <c r="DE29" s="1318"/>
      <c r="DF29" s="1318"/>
      <c r="DG29" s="1318"/>
      <c r="DH29" s="1318"/>
      <c r="DI29" s="1318"/>
      <c r="DJ29" s="1318"/>
      <c r="DK29" s="1318"/>
      <c r="DL29" s="1318"/>
      <c r="DM29" s="1318"/>
      <c r="DN29" s="1318"/>
      <c r="DO29" s="1318"/>
      <c r="DP29" s="1318"/>
      <c r="DQ29" s="1318"/>
      <c r="DR29" s="1318"/>
      <c r="DS29" s="1318"/>
      <c r="DT29" s="1318"/>
      <c r="DU29" s="1318"/>
      <c r="DV29" s="1318"/>
      <c r="DW29" s="1318"/>
      <c r="DX29" s="1318"/>
      <c r="DY29" s="1318"/>
      <c r="DZ29" s="1318"/>
      <c r="EA29" s="1318"/>
      <c r="EB29" s="1318"/>
      <c r="EC29" s="1318"/>
      <c r="ED29" s="1318"/>
      <c r="EE29" s="1318"/>
      <c r="EF29" s="1318"/>
      <c r="EG29" s="1318"/>
      <c r="EH29" s="1318"/>
      <c r="EI29" s="1318"/>
      <c r="EJ29" s="1318"/>
      <c r="EK29" s="1318"/>
      <c r="EL29" s="1318"/>
      <c r="EM29" s="1318"/>
      <c r="EN29" s="1318"/>
      <c r="EO29" s="1318"/>
      <c r="EP29" s="1318"/>
      <c r="EQ29" s="1318"/>
      <c r="ER29" s="1318"/>
      <c r="ES29" s="1318"/>
      <c r="ET29" s="1318"/>
      <c r="EU29" s="1318"/>
      <c r="EV29" s="1318"/>
      <c r="EW29" s="1318"/>
      <c r="EX29" s="1318"/>
      <c r="EY29" s="1318"/>
      <c r="EZ29" s="1318"/>
      <c r="FA29" s="1318"/>
      <c r="FB29" s="1318"/>
      <c r="FC29" s="1318"/>
      <c r="FD29" s="1318"/>
      <c r="FE29" s="1318"/>
      <c r="FF29" s="1318"/>
      <c r="FG29" s="1318"/>
      <c r="FH29" s="1318"/>
      <c r="FI29" s="1318"/>
      <c r="FJ29" s="1318"/>
      <c r="FK29" s="1318"/>
      <c r="FL29" s="1318"/>
      <c r="FM29" s="1318"/>
      <c r="FN29" s="1318"/>
      <c r="FO29" s="1318"/>
      <c r="FP29" s="1318"/>
      <c r="FQ29" s="1318"/>
      <c r="FR29" s="1318"/>
      <c r="FS29" s="1318"/>
      <c r="FT29" s="1318"/>
      <c r="FU29" s="1318"/>
      <c r="FV29" s="1318"/>
      <c r="FW29" s="1318"/>
      <c r="FX29" s="1318"/>
      <c r="FY29" s="1318"/>
      <c r="FZ29" s="1318"/>
      <c r="GA29" s="1318"/>
      <c r="GB29" s="1318"/>
      <c r="GC29" s="1318"/>
      <c r="GD29" s="1318"/>
      <c r="GE29" s="1318"/>
      <c r="GF29" s="1318"/>
      <c r="GG29" s="1318"/>
      <c r="GH29" s="1318"/>
      <c r="GI29" s="1318"/>
      <c r="GJ29" s="1318"/>
      <c r="GK29" s="1318"/>
      <c r="GL29" s="1318"/>
      <c r="GM29" s="1318"/>
      <c r="GN29" s="1318"/>
      <c r="GO29" s="1318"/>
      <c r="GP29" s="1318"/>
      <c r="GQ29" s="1318"/>
      <c r="GR29" s="1318"/>
      <c r="GS29" s="1318"/>
      <c r="GT29" s="1318"/>
      <c r="GU29" s="1318"/>
      <c r="GV29" s="1318"/>
      <c r="GW29" s="1318"/>
      <c r="GX29" s="1318"/>
      <c r="GY29" s="1318"/>
      <c r="GZ29" s="1318"/>
      <c r="HA29" s="1318"/>
      <c r="HB29" s="1318"/>
      <c r="HC29" s="1318"/>
      <c r="HD29" s="1318"/>
      <c r="HE29" s="1318"/>
      <c r="HF29" s="1318"/>
      <c r="HG29" s="1318"/>
      <c r="HH29" s="1318"/>
      <c r="HI29" s="1318"/>
      <c r="HJ29" s="1318"/>
      <c r="HK29" s="1318"/>
      <c r="HL29" s="1318"/>
      <c r="HM29" s="1318"/>
      <c r="HN29" s="1318"/>
      <c r="HO29" s="1318"/>
      <c r="HP29" s="1318"/>
      <c r="HQ29" s="1318"/>
      <c r="HR29" s="1318"/>
      <c r="HS29" s="1318"/>
      <c r="HT29" s="1318"/>
      <c r="HU29" s="1318"/>
      <c r="HV29" s="1318"/>
      <c r="HW29" s="1318"/>
      <c r="HX29" s="1318"/>
      <c r="HY29" s="1318"/>
      <c r="HZ29" s="1318"/>
      <c r="IA29" s="1318"/>
      <c r="IB29" s="1318"/>
      <c r="IC29" s="1318"/>
      <c r="ID29" s="1318"/>
      <c r="IE29" s="1318"/>
      <c r="IF29" s="1318"/>
      <c r="IG29" s="1318"/>
      <c r="IH29" s="1318"/>
      <c r="II29" s="1318"/>
      <c r="IJ29" s="1318"/>
      <c r="IK29" s="1318"/>
      <c r="IL29" s="1318"/>
      <c r="IM29" s="1318"/>
      <c r="IN29" s="1318"/>
      <c r="IO29" s="1318"/>
      <c r="IP29" s="1318"/>
      <c r="IQ29" s="1318"/>
      <c r="IR29" s="1318"/>
      <c r="IS29" s="1318"/>
      <c r="IT29" s="1318"/>
      <c r="IU29" s="1318"/>
      <c r="IV29" s="1318"/>
    </row>
    <row r="30" spans="1:256" s="63" customFormat="1" ht="21" customHeight="1">
      <c r="B30" s="1881" t="s">
        <v>1778</v>
      </c>
      <c r="D30" s="1881"/>
      <c r="E30" s="1881"/>
      <c r="F30" s="1881"/>
      <c r="G30" s="1882"/>
      <c r="H30" s="1882"/>
      <c r="I30" s="1882"/>
      <c r="J30" s="1882"/>
      <c r="K30" s="1882"/>
      <c r="L30" s="1882"/>
      <c r="M30" s="1882"/>
      <c r="N30" s="1882"/>
      <c r="O30" s="1882"/>
      <c r="P30" s="1882"/>
      <c r="Q30" s="1882"/>
      <c r="R30" s="1882"/>
      <c r="S30" s="1882"/>
      <c r="T30" s="1317"/>
      <c r="U30" s="1317"/>
      <c r="V30" s="1317"/>
      <c r="W30" s="1317"/>
      <c r="X30" s="1317"/>
      <c r="Y30" s="1317"/>
      <c r="Z30" s="1317"/>
      <c r="AA30" s="1317"/>
      <c r="AB30" s="1317"/>
      <c r="AC30" s="1317"/>
      <c r="AD30" s="1317"/>
      <c r="AE30" s="1317"/>
      <c r="AF30" s="1566"/>
      <c r="AG30" s="1317"/>
      <c r="AH30" s="1318"/>
      <c r="AI30" s="1318"/>
      <c r="AJ30" s="1318"/>
      <c r="AK30" s="1318"/>
      <c r="AL30" s="1318"/>
      <c r="AM30" s="1318"/>
      <c r="AN30" s="1318"/>
      <c r="AO30" s="1318"/>
      <c r="AP30" s="1318"/>
      <c r="AQ30" s="1318"/>
      <c r="AR30" s="1318"/>
      <c r="AS30" s="1318"/>
      <c r="AT30" s="1318"/>
      <c r="AU30" s="1318"/>
      <c r="AV30" s="1318"/>
      <c r="AW30" s="1318"/>
      <c r="AX30" s="1318"/>
      <c r="AY30" s="1318"/>
      <c r="AZ30" s="1318"/>
      <c r="BA30" s="1318"/>
      <c r="BB30" s="1318"/>
      <c r="BC30" s="1318"/>
      <c r="BD30" s="1318"/>
      <c r="BE30" s="1318"/>
      <c r="BF30" s="1318"/>
      <c r="BG30" s="1318"/>
      <c r="BH30" s="1318"/>
      <c r="BI30" s="1318"/>
      <c r="BJ30" s="1318"/>
      <c r="BK30" s="1318"/>
      <c r="BL30" s="1318"/>
      <c r="BM30" s="1318"/>
      <c r="BN30" s="1318"/>
      <c r="BO30" s="1318"/>
      <c r="BP30" s="1318"/>
      <c r="BQ30" s="1318"/>
      <c r="BR30" s="1318"/>
      <c r="BS30" s="1318"/>
      <c r="BT30" s="1318"/>
      <c r="BU30" s="1318"/>
      <c r="BV30" s="1318"/>
      <c r="BW30" s="1318"/>
      <c r="BX30" s="1318"/>
      <c r="BY30" s="1318"/>
      <c r="BZ30" s="1318"/>
      <c r="CA30" s="1318"/>
      <c r="CB30" s="1318"/>
      <c r="CC30" s="1318"/>
      <c r="CD30" s="1318"/>
      <c r="CE30" s="1318"/>
      <c r="CF30" s="1318"/>
      <c r="CG30" s="1318"/>
      <c r="CH30" s="1318"/>
      <c r="CI30" s="1318"/>
      <c r="CJ30" s="1318"/>
      <c r="CK30" s="1318"/>
      <c r="CL30" s="1318"/>
      <c r="CM30" s="1318"/>
      <c r="CN30" s="1318"/>
      <c r="CO30" s="1318"/>
      <c r="CP30" s="1318"/>
      <c r="CQ30" s="1318"/>
      <c r="CR30" s="1318"/>
      <c r="CS30" s="1318"/>
      <c r="CT30" s="1318"/>
      <c r="CU30" s="1318"/>
      <c r="CV30" s="1318"/>
      <c r="CW30" s="1318"/>
      <c r="CX30" s="1318"/>
      <c r="CY30" s="1318"/>
      <c r="CZ30" s="1318"/>
      <c r="DA30" s="1318"/>
      <c r="DB30" s="1318"/>
      <c r="DC30" s="1318"/>
      <c r="DD30" s="1318"/>
      <c r="DE30" s="1318"/>
      <c r="DF30" s="1318"/>
      <c r="DG30" s="1318"/>
      <c r="DH30" s="1318"/>
      <c r="DI30" s="1318"/>
      <c r="DJ30" s="1318"/>
      <c r="DK30" s="1318"/>
      <c r="DL30" s="1318"/>
      <c r="DM30" s="1318"/>
      <c r="DN30" s="1318"/>
      <c r="DO30" s="1318"/>
      <c r="DP30" s="1318"/>
      <c r="DQ30" s="1318"/>
      <c r="DR30" s="1318"/>
      <c r="DS30" s="1318"/>
      <c r="DT30" s="1318"/>
      <c r="DU30" s="1318"/>
      <c r="DV30" s="1318"/>
      <c r="DW30" s="1318"/>
      <c r="DX30" s="1318"/>
      <c r="DY30" s="1318"/>
      <c r="DZ30" s="1318"/>
      <c r="EA30" s="1318"/>
      <c r="EB30" s="1318"/>
      <c r="EC30" s="1318"/>
      <c r="ED30" s="1318"/>
      <c r="EE30" s="1318"/>
      <c r="EF30" s="1318"/>
      <c r="EG30" s="1318"/>
      <c r="EH30" s="1318"/>
      <c r="EI30" s="1318"/>
      <c r="EJ30" s="1318"/>
      <c r="EK30" s="1318"/>
      <c r="EL30" s="1318"/>
      <c r="EM30" s="1318"/>
      <c r="EN30" s="1318"/>
      <c r="EO30" s="1318"/>
      <c r="EP30" s="1318"/>
      <c r="EQ30" s="1318"/>
      <c r="ER30" s="1318"/>
      <c r="ES30" s="1318"/>
      <c r="ET30" s="1318"/>
      <c r="EU30" s="1318"/>
      <c r="EV30" s="1318"/>
      <c r="EW30" s="1318"/>
      <c r="EX30" s="1318"/>
      <c r="EY30" s="1318"/>
      <c r="EZ30" s="1318"/>
      <c r="FA30" s="1318"/>
      <c r="FB30" s="1318"/>
      <c r="FC30" s="1318"/>
      <c r="FD30" s="1318"/>
      <c r="FE30" s="1318"/>
      <c r="FF30" s="1318"/>
      <c r="FG30" s="1318"/>
      <c r="FH30" s="1318"/>
      <c r="FI30" s="1318"/>
      <c r="FJ30" s="1318"/>
      <c r="FK30" s="1318"/>
      <c r="FL30" s="1318"/>
      <c r="FM30" s="1318"/>
      <c r="FN30" s="1318"/>
      <c r="FO30" s="1318"/>
      <c r="FP30" s="1318"/>
      <c r="FQ30" s="1318"/>
      <c r="FR30" s="1318"/>
      <c r="FS30" s="1318"/>
      <c r="FT30" s="1318"/>
      <c r="FU30" s="1318"/>
      <c r="FV30" s="1318"/>
      <c r="FW30" s="1318"/>
      <c r="FX30" s="1318"/>
      <c r="FY30" s="1318"/>
      <c r="FZ30" s="1318"/>
      <c r="GA30" s="1318"/>
      <c r="GB30" s="1318"/>
      <c r="GC30" s="1318"/>
      <c r="GD30" s="1318"/>
      <c r="GE30" s="1318"/>
      <c r="GF30" s="1318"/>
      <c r="GG30" s="1318"/>
      <c r="GH30" s="1318"/>
      <c r="GI30" s="1318"/>
      <c r="GJ30" s="1318"/>
      <c r="GK30" s="1318"/>
      <c r="GL30" s="1318"/>
      <c r="GM30" s="1318"/>
      <c r="GN30" s="1318"/>
      <c r="GO30" s="1318"/>
      <c r="GP30" s="1318"/>
      <c r="GQ30" s="1318"/>
      <c r="GR30" s="1318"/>
      <c r="GS30" s="1318"/>
      <c r="GT30" s="1318"/>
      <c r="GU30" s="1318"/>
      <c r="GV30" s="1318"/>
      <c r="GW30" s="1318"/>
      <c r="GX30" s="1318"/>
      <c r="GY30" s="1318"/>
      <c r="GZ30" s="1318"/>
      <c r="HA30" s="1318"/>
      <c r="HB30" s="1318"/>
      <c r="HC30" s="1318"/>
      <c r="HD30" s="1318"/>
      <c r="HE30" s="1318"/>
      <c r="HF30" s="1318"/>
      <c r="HG30" s="1318"/>
      <c r="HH30" s="1318"/>
      <c r="HI30" s="1318"/>
      <c r="HJ30" s="1318"/>
      <c r="HK30" s="1318"/>
      <c r="HL30" s="1318"/>
      <c r="HM30" s="1318"/>
      <c r="HN30" s="1318"/>
      <c r="HO30" s="1318"/>
      <c r="HP30" s="1318"/>
      <c r="HQ30" s="1318"/>
      <c r="HR30" s="1318"/>
      <c r="HS30" s="1318"/>
      <c r="HT30" s="1318"/>
      <c r="HU30" s="1318"/>
      <c r="HV30" s="1318"/>
      <c r="HW30" s="1318"/>
      <c r="HX30" s="1318"/>
      <c r="HY30" s="1318"/>
      <c r="HZ30" s="1318"/>
      <c r="IA30" s="1318"/>
      <c r="IB30" s="1318"/>
      <c r="IC30" s="1318"/>
      <c r="ID30" s="1318"/>
      <c r="IE30" s="1318"/>
      <c r="IF30" s="1318"/>
      <c r="IG30" s="1318"/>
      <c r="IH30" s="1318"/>
      <c r="II30" s="1318"/>
      <c r="IJ30" s="1318"/>
      <c r="IK30" s="1318"/>
      <c r="IL30" s="1318"/>
      <c r="IM30" s="1318"/>
      <c r="IN30" s="1318"/>
      <c r="IO30" s="1318"/>
      <c r="IP30" s="1318"/>
      <c r="IQ30" s="1318"/>
      <c r="IR30" s="1318"/>
      <c r="IS30" s="1318"/>
      <c r="IT30" s="1318"/>
      <c r="IU30" s="1318"/>
      <c r="IV30" s="1318"/>
    </row>
    <row r="31" spans="1:256" s="63" customFormat="1" ht="21" customHeight="1">
      <c r="A31" s="1317"/>
      <c r="B31" s="1317"/>
      <c r="C31" s="1881" t="s">
        <v>1779</v>
      </c>
      <c r="D31" s="1881"/>
      <c r="E31" s="1881"/>
      <c r="F31" s="1881"/>
      <c r="G31" s="1882"/>
      <c r="H31" s="2526" t="e">
        <f>IF(#REF!="","",IF(#REF!="個人",#REF!,#REF!))</f>
        <v>#REF!</v>
      </c>
      <c r="I31" s="2526"/>
      <c r="J31" s="2526"/>
      <c r="K31" s="2526"/>
      <c r="L31" s="2526"/>
      <c r="M31" s="2526"/>
      <c r="N31" s="2526"/>
      <c r="O31" s="2526"/>
      <c r="P31" s="2526"/>
      <c r="Q31" s="2526"/>
      <c r="R31" s="2526"/>
      <c r="S31" s="2526"/>
      <c r="T31" s="1326"/>
      <c r="U31" s="1326"/>
      <c r="V31" s="1317"/>
      <c r="W31" s="1317"/>
      <c r="X31" s="1317"/>
      <c r="Y31" s="1317"/>
      <c r="Z31" s="1317"/>
      <c r="AA31" s="1317"/>
      <c r="AB31" s="1317"/>
      <c r="AC31" s="1317"/>
      <c r="AD31" s="1317"/>
      <c r="AE31" s="1317"/>
      <c r="AF31" s="1566"/>
      <c r="AG31" s="2482" t="s">
        <v>1407</v>
      </c>
      <c r="AH31" s="1318"/>
      <c r="AI31" s="1318"/>
      <c r="AJ31" s="1318"/>
      <c r="AK31" s="1318"/>
      <c r="AL31" s="1318"/>
      <c r="AM31" s="1318"/>
      <c r="AN31" s="1318"/>
      <c r="AO31" s="1318"/>
      <c r="AP31" s="1318"/>
      <c r="AQ31" s="1318"/>
      <c r="AR31" s="1318"/>
      <c r="AS31" s="1318"/>
      <c r="AT31" s="1318"/>
      <c r="AU31" s="1318"/>
      <c r="AV31" s="1318"/>
      <c r="AW31" s="1318"/>
      <c r="AX31" s="1318"/>
      <c r="AY31" s="1318"/>
      <c r="AZ31" s="1318"/>
      <c r="BA31" s="1318"/>
      <c r="BB31" s="1318"/>
      <c r="BC31" s="1318"/>
      <c r="BD31" s="1318"/>
      <c r="BE31" s="1318"/>
      <c r="BF31" s="1318"/>
      <c r="BG31" s="1318"/>
      <c r="BH31" s="1318"/>
      <c r="BI31" s="1318"/>
      <c r="BJ31" s="1318"/>
      <c r="BK31" s="1318"/>
      <c r="BL31" s="1318"/>
      <c r="BM31" s="1318"/>
      <c r="BN31" s="1318"/>
      <c r="BO31" s="1318"/>
      <c r="BP31" s="1318"/>
      <c r="BQ31" s="1318"/>
      <c r="BR31" s="1318"/>
      <c r="BS31" s="1318"/>
      <c r="BT31" s="1318"/>
      <c r="BU31" s="1318"/>
      <c r="BV31" s="1318"/>
      <c r="BW31" s="1318"/>
      <c r="BX31" s="1318"/>
      <c r="BY31" s="1318"/>
      <c r="BZ31" s="1318"/>
      <c r="CA31" s="1318"/>
      <c r="CB31" s="1318"/>
      <c r="CC31" s="1318"/>
      <c r="CD31" s="1318"/>
      <c r="CE31" s="1318"/>
      <c r="CF31" s="1318"/>
      <c r="CG31" s="1318"/>
      <c r="CH31" s="1318"/>
      <c r="CI31" s="1318"/>
      <c r="CJ31" s="1318"/>
      <c r="CK31" s="1318"/>
      <c r="CL31" s="1318"/>
      <c r="CM31" s="1318"/>
      <c r="CN31" s="1318"/>
      <c r="CO31" s="1318"/>
      <c r="CP31" s="1318"/>
      <c r="CQ31" s="1318"/>
      <c r="CR31" s="1318"/>
      <c r="CS31" s="1318"/>
      <c r="CT31" s="1318"/>
      <c r="CU31" s="1318"/>
      <c r="CV31" s="1318"/>
      <c r="CW31" s="1318"/>
      <c r="CX31" s="1318"/>
      <c r="CY31" s="1318"/>
      <c r="CZ31" s="1318"/>
      <c r="DA31" s="1318"/>
      <c r="DB31" s="1318"/>
      <c r="DC31" s="1318"/>
      <c r="DD31" s="1318"/>
      <c r="DE31" s="1318"/>
      <c r="DF31" s="1318"/>
      <c r="DG31" s="1318"/>
      <c r="DH31" s="1318"/>
      <c r="DI31" s="1318"/>
      <c r="DJ31" s="1318"/>
      <c r="DK31" s="1318"/>
      <c r="DL31" s="1318"/>
      <c r="DM31" s="1318"/>
      <c r="DN31" s="1318"/>
      <c r="DO31" s="1318"/>
      <c r="DP31" s="1318"/>
      <c r="DQ31" s="1318"/>
      <c r="DR31" s="1318"/>
      <c r="DS31" s="1318"/>
      <c r="DT31" s="1318"/>
      <c r="DU31" s="1318"/>
      <c r="DV31" s="1318"/>
      <c r="DW31" s="1318"/>
      <c r="DX31" s="1318"/>
      <c r="DY31" s="1318"/>
      <c r="DZ31" s="1318"/>
      <c r="EA31" s="1318"/>
      <c r="EB31" s="1318"/>
      <c r="EC31" s="1318"/>
      <c r="ED31" s="1318"/>
      <c r="EE31" s="1318"/>
      <c r="EF31" s="1318"/>
      <c r="EG31" s="1318"/>
      <c r="EH31" s="1318"/>
      <c r="EI31" s="1318"/>
      <c r="EJ31" s="1318"/>
      <c r="EK31" s="1318"/>
      <c r="EL31" s="1318"/>
      <c r="EM31" s="1318"/>
      <c r="EN31" s="1318"/>
      <c r="EO31" s="1318"/>
      <c r="EP31" s="1318"/>
      <c r="EQ31" s="1318"/>
      <c r="ER31" s="1318"/>
      <c r="ES31" s="1318"/>
      <c r="ET31" s="1318"/>
      <c r="EU31" s="1318"/>
      <c r="EV31" s="1318"/>
      <c r="EW31" s="1318"/>
      <c r="EX31" s="1318"/>
      <c r="EY31" s="1318"/>
      <c r="EZ31" s="1318"/>
      <c r="FA31" s="1318"/>
      <c r="FB31" s="1318"/>
      <c r="FC31" s="1318"/>
      <c r="FD31" s="1318"/>
      <c r="FE31" s="1318"/>
      <c r="FF31" s="1318"/>
      <c r="FG31" s="1318"/>
      <c r="FH31" s="1318"/>
      <c r="FI31" s="1318"/>
      <c r="FJ31" s="1318"/>
      <c r="FK31" s="1318"/>
      <c r="FL31" s="1318"/>
      <c r="FM31" s="1318"/>
      <c r="FN31" s="1318"/>
      <c r="FO31" s="1318"/>
      <c r="FP31" s="1318"/>
      <c r="FQ31" s="1318"/>
      <c r="FR31" s="1318"/>
      <c r="FS31" s="1318"/>
      <c r="FT31" s="1318"/>
      <c r="FU31" s="1318"/>
      <c r="FV31" s="1318"/>
      <c r="FW31" s="1318"/>
      <c r="FX31" s="1318"/>
      <c r="FY31" s="1318"/>
      <c r="FZ31" s="1318"/>
      <c r="GA31" s="1318"/>
      <c r="GB31" s="1318"/>
      <c r="GC31" s="1318"/>
      <c r="GD31" s="1318"/>
      <c r="GE31" s="1318"/>
      <c r="GF31" s="1318"/>
      <c r="GG31" s="1318"/>
      <c r="GH31" s="1318"/>
      <c r="GI31" s="1318"/>
      <c r="GJ31" s="1318"/>
      <c r="GK31" s="1318"/>
      <c r="GL31" s="1318"/>
      <c r="GM31" s="1318"/>
      <c r="GN31" s="1318"/>
      <c r="GO31" s="1318"/>
      <c r="GP31" s="1318"/>
      <c r="GQ31" s="1318"/>
      <c r="GR31" s="1318"/>
      <c r="GS31" s="1318"/>
      <c r="GT31" s="1318"/>
      <c r="GU31" s="1318"/>
      <c r="GV31" s="1318"/>
      <c r="GW31" s="1318"/>
      <c r="GX31" s="1318"/>
      <c r="GY31" s="1318"/>
      <c r="GZ31" s="1318"/>
      <c r="HA31" s="1318"/>
      <c r="HB31" s="1318"/>
      <c r="HC31" s="1318"/>
      <c r="HD31" s="1318"/>
      <c r="HE31" s="1318"/>
      <c r="HF31" s="1318"/>
      <c r="HG31" s="1318"/>
      <c r="HH31" s="1318"/>
      <c r="HI31" s="1318"/>
      <c r="HJ31" s="1318"/>
      <c r="HK31" s="1318"/>
      <c r="HL31" s="1318"/>
      <c r="HM31" s="1318"/>
      <c r="HN31" s="1318"/>
      <c r="HO31" s="1318"/>
      <c r="HP31" s="1318"/>
      <c r="HQ31" s="1318"/>
      <c r="HR31" s="1318"/>
      <c r="HS31" s="1318"/>
      <c r="HT31" s="1318"/>
      <c r="HU31" s="1318"/>
      <c r="HV31" s="1318"/>
      <c r="HW31" s="1318"/>
      <c r="HX31" s="1318"/>
      <c r="HY31" s="1318"/>
      <c r="HZ31" s="1318"/>
      <c r="IA31" s="1318"/>
      <c r="IB31" s="1318"/>
      <c r="IC31" s="1318"/>
      <c r="ID31" s="1318"/>
      <c r="IE31" s="1318"/>
      <c r="IF31" s="1318"/>
      <c r="IG31" s="1318"/>
      <c r="IH31" s="1318"/>
      <c r="II31" s="1318"/>
      <c r="IJ31" s="1318"/>
      <c r="IK31" s="1318"/>
      <c r="IL31" s="1318"/>
      <c r="IM31" s="1318"/>
      <c r="IN31" s="1318"/>
      <c r="IO31" s="1318"/>
      <c r="IP31" s="1318"/>
      <c r="IQ31" s="1318"/>
      <c r="IR31" s="1318"/>
      <c r="IS31" s="1318"/>
      <c r="IT31" s="1318"/>
      <c r="IU31" s="1318"/>
      <c r="IV31" s="1318"/>
    </row>
    <row r="32" spans="1:256" s="63" customFormat="1" ht="21" customHeight="1">
      <c r="A32" s="1317"/>
      <c r="B32" s="1317"/>
      <c r="C32" s="1880" t="s">
        <v>1780</v>
      </c>
      <c r="D32" s="1880"/>
      <c r="E32" s="1880"/>
      <c r="F32" s="1880"/>
      <c r="G32" s="1880"/>
      <c r="H32" s="2527" t="e">
        <f>IF(#REF!="個人","",CONCATENATE(#REF!,"　",#REF!))</f>
        <v>#REF!</v>
      </c>
      <c r="I32" s="2527"/>
      <c r="J32" s="2527"/>
      <c r="K32" s="2527"/>
      <c r="L32" s="2527"/>
      <c r="M32" s="2527"/>
      <c r="N32" s="2527"/>
      <c r="O32" s="2527"/>
      <c r="P32" s="2527"/>
      <c r="Q32" s="2527"/>
      <c r="R32" s="2527"/>
      <c r="S32" s="2527"/>
      <c r="T32" s="1326"/>
      <c r="U32" s="1326"/>
      <c r="V32" s="1317"/>
      <c r="W32" s="1317"/>
      <c r="X32" s="1317"/>
      <c r="Y32" s="1317"/>
      <c r="Z32" s="1317"/>
      <c r="AA32" s="1317"/>
      <c r="AB32" s="1317"/>
      <c r="AC32" s="1317"/>
      <c r="AD32" s="1330"/>
      <c r="AE32" s="1330"/>
      <c r="AG32" s="2482"/>
      <c r="AH32" s="1318"/>
      <c r="AI32" s="1318"/>
      <c r="AJ32" s="1318"/>
      <c r="AK32" s="1318"/>
      <c r="AL32" s="1318"/>
      <c r="AM32" s="1318"/>
      <c r="AN32" s="1318"/>
      <c r="AO32" s="1318"/>
      <c r="AP32" s="1318"/>
      <c r="AQ32" s="1318"/>
      <c r="AR32" s="1318"/>
      <c r="AS32" s="1318"/>
      <c r="AT32" s="1318"/>
      <c r="AU32" s="1318"/>
      <c r="AV32" s="1318"/>
      <c r="AW32" s="1318"/>
      <c r="AX32" s="1318"/>
      <c r="AY32" s="1318"/>
      <c r="AZ32" s="1318"/>
      <c r="BA32" s="1318"/>
      <c r="BB32" s="1318"/>
      <c r="BC32" s="1318"/>
      <c r="BD32" s="1318"/>
      <c r="BE32" s="1318"/>
      <c r="BF32" s="1318"/>
      <c r="BG32" s="1318"/>
      <c r="BH32" s="1318"/>
      <c r="BI32" s="1318"/>
      <c r="BJ32" s="1318"/>
      <c r="BK32" s="1318"/>
      <c r="BL32" s="1318"/>
      <c r="BM32" s="1318"/>
      <c r="BN32" s="1318"/>
      <c r="BO32" s="1318"/>
      <c r="BP32" s="1318"/>
      <c r="BQ32" s="1318"/>
      <c r="BR32" s="1318"/>
      <c r="BS32" s="1318"/>
      <c r="BT32" s="1318"/>
      <c r="BU32" s="1318"/>
      <c r="BV32" s="1318"/>
      <c r="BW32" s="1318"/>
      <c r="BX32" s="1318"/>
      <c r="BY32" s="1318"/>
      <c r="BZ32" s="1318"/>
      <c r="CA32" s="1318"/>
      <c r="CB32" s="1318"/>
      <c r="CC32" s="1318"/>
      <c r="CD32" s="1318"/>
      <c r="CE32" s="1318"/>
      <c r="CF32" s="1318"/>
      <c r="CG32" s="1318"/>
      <c r="CH32" s="1318"/>
      <c r="CI32" s="1318"/>
      <c r="CJ32" s="1318"/>
      <c r="CK32" s="1318"/>
      <c r="CL32" s="1318"/>
      <c r="CM32" s="1318"/>
      <c r="CN32" s="1318"/>
      <c r="CO32" s="1318"/>
      <c r="CP32" s="1318"/>
      <c r="CQ32" s="1318"/>
      <c r="CR32" s="1318"/>
      <c r="CS32" s="1318"/>
      <c r="CT32" s="1318"/>
      <c r="CU32" s="1318"/>
      <c r="CV32" s="1318"/>
      <c r="CW32" s="1318"/>
      <c r="CX32" s="1318"/>
      <c r="CY32" s="1318"/>
      <c r="CZ32" s="1318"/>
      <c r="DA32" s="1318"/>
      <c r="DB32" s="1318"/>
      <c r="DC32" s="1318"/>
      <c r="DD32" s="1318"/>
      <c r="DE32" s="1318"/>
      <c r="DF32" s="1318"/>
      <c r="DG32" s="1318"/>
      <c r="DH32" s="1318"/>
      <c r="DI32" s="1318"/>
      <c r="DJ32" s="1318"/>
      <c r="DK32" s="1318"/>
      <c r="DL32" s="1318"/>
      <c r="DM32" s="1318"/>
      <c r="DN32" s="1318"/>
      <c r="DO32" s="1318"/>
      <c r="DP32" s="1318"/>
      <c r="DQ32" s="1318"/>
      <c r="DR32" s="1318"/>
      <c r="DS32" s="1318"/>
      <c r="DT32" s="1318"/>
      <c r="DU32" s="1318"/>
      <c r="DV32" s="1318"/>
      <c r="DW32" s="1318"/>
      <c r="DX32" s="1318"/>
      <c r="DY32" s="1318"/>
      <c r="DZ32" s="1318"/>
      <c r="EA32" s="1318"/>
      <c r="EB32" s="1318"/>
      <c r="EC32" s="1318"/>
      <c r="ED32" s="1318"/>
      <c r="EE32" s="1318"/>
      <c r="EF32" s="1318"/>
      <c r="EG32" s="1318"/>
      <c r="EH32" s="1318"/>
      <c r="EI32" s="1318"/>
      <c r="EJ32" s="1318"/>
      <c r="EK32" s="1318"/>
      <c r="EL32" s="1318"/>
      <c r="EM32" s="1318"/>
      <c r="EN32" s="1318"/>
      <c r="EO32" s="1318"/>
      <c r="EP32" s="1318"/>
      <c r="EQ32" s="1318"/>
      <c r="ER32" s="1318"/>
      <c r="ES32" s="1318"/>
      <c r="ET32" s="1318"/>
      <c r="EU32" s="1318"/>
      <c r="EV32" s="1318"/>
      <c r="EW32" s="1318"/>
      <c r="EX32" s="1318"/>
      <c r="EY32" s="1318"/>
      <c r="EZ32" s="1318"/>
      <c r="FA32" s="1318"/>
      <c r="FB32" s="1318"/>
      <c r="FC32" s="1318"/>
      <c r="FD32" s="1318"/>
      <c r="FE32" s="1318"/>
      <c r="FF32" s="1318"/>
      <c r="FG32" s="1318"/>
      <c r="FH32" s="1318"/>
      <c r="FI32" s="1318"/>
      <c r="FJ32" s="1318"/>
      <c r="FK32" s="1318"/>
      <c r="FL32" s="1318"/>
      <c r="FM32" s="1318"/>
      <c r="FN32" s="1318"/>
      <c r="FO32" s="1318"/>
      <c r="FP32" s="1318"/>
      <c r="FQ32" s="1318"/>
      <c r="FR32" s="1318"/>
      <c r="FS32" s="1318"/>
      <c r="FT32" s="1318"/>
      <c r="FU32" s="1318"/>
      <c r="FV32" s="1318"/>
      <c r="FW32" s="1318"/>
      <c r="FX32" s="1318"/>
      <c r="FY32" s="1318"/>
      <c r="FZ32" s="1318"/>
      <c r="GA32" s="1318"/>
      <c r="GB32" s="1318"/>
      <c r="GC32" s="1318"/>
      <c r="GD32" s="1318"/>
      <c r="GE32" s="1318"/>
      <c r="GF32" s="1318"/>
      <c r="GG32" s="1318"/>
      <c r="GH32" s="1318"/>
      <c r="GI32" s="1318"/>
      <c r="GJ32" s="1318"/>
      <c r="GK32" s="1318"/>
      <c r="GL32" s="1318"/>
      <c r="GM32" s="1318"/>
      <c r="GN32" s="1318"/>
      <c r="GO32" s="1318"/>
      <c r="GP32" s="1318"/>
      <c r="GQ32" s="1318"/>
      <c r="GR32" s="1318"/>
      <c r="GS32" s="1318"/>
      <c r="GT32" s="1318"/>
      <c r="GU32" s="1318"/>
      <c r="GV32" s="1318"/>
      <c r="GW32" s="1318"/>
      <c r="GX32" s="1318"/>
      <c r="GY32" s="1318"/>
      <c r="GZ32" s="1318"/>
      <c r="HA32" s="1318"/>
      <c r="HB32" s="1318"/>
      <c r="HC32" s="1318"/>
      <c r="HD32" s="1318"/>
      <c r="HE32" s="1318"/>
      <c r="HF32" s="1318"/>
      <c r="HG32" s="1318"/>
      <c r="HH32" s="1318"/>
      <c r="HI32" s="1318"/>
      <c r="HJ32" s="1318"/>
      <c r="HK32" s="1318"/>
      <c r="HL32" s="1318"/>
      <c r="HM32" s="1318"/>
      <c r="HN32" s="1318"/>
      <c r="HO32" s="1318"/>
      <c r="HP32" s="1318"/>
      <c r="HQ32" s="1318"/>
      <c r="HR32" s="1318"/>
      <c r="HS32" s="1318"/>
      <c r="HT32" s="1318"/>
      <c r="HU32" s="1318"/>
      <c r="HV32" s="1318"/>
      <c r="HW32" s="1318"/>
      <c r="HX32" s="1318"/>
      <c r="HY32" s="1318"/>
      <c r="HZ32" s="1318"/>
      <c r="IA32" s="1318"/>
      <c r="IB32" s="1318"/>
      <c r="IC32" s="1318"/>
      <c r="ID32" s="1318"/>
      <c r="IE32" s="1318"/>
      <c r="IF32" s="1318"/>
      <c r="IG32" s="1318"/>
      <c r="IH32" s="1318"/>
      <c r="II32" s="1318"/>
      <c r="IJ32" s="1318"/>
      <c r="IK32" s="1318"/>
      <c r="IL32" s="1318"/>
      <c r="IM32" s="1318"/>
      <c r="IN32" s="1318"/>
      <c r="IO32" s="1318"/>
      <c r="IP32" s="1318"/>
      <c r="IQ32" s="1318"/>
      <c r="IR32" s="1318"/>
      <c r="IS32" s="1318"/>
      <c r="IT32" s="1318"/>
      <c r="IU32" s="1318"/>
      <c r="IV32" s="1318"/>
    </row>
    <row r="33" spans="1:256" s="63" customFormat="1" ht="21" customHeight="1">
      <c r="A33" s="1317"/>
      <c r="B33" s="1317"/>
      <c r="C33" s="1881" t="s">
        <v>1781</v>
      </c>
      <c r="D33" s="1881"/>
      <c r="E33" s="1881"/>
      <c r="F33" s="1881"/>
      <c r="G33" s="1882"/>
      <c r="H33" s="2527"/>
      <c r="I33" s="2527"/>
      <c r="J33" s="2527"/>
      <c r="K33" s="2527"/>
      <c r="L33" s="2527"/>
      <c r="M33" s="2527"/>
      <c r="N33" s="2527"/>
      <c r="O33" s="2527"/>
      <c r="P33" s="2527"/>
      <c r="Q33" s="2527"/>
      <c r="R33" s="2527"/>
      <c r="S33" s="2527"/>
      <c r="T33" s="1326"/>
      <c r="U33" s="1326"/>
      <c r="V33" s="1317"/>
      <c r="W33" s="1317"/>
      <c r="X33" s="1317"/>
      <c r="Y33" s="1317"/>
      <c r="Z33" s="1317"/>
      <c r="AA33" s="1317"/>
      <c r="AB33" s="1317"/>
      <c r="AC33" s="1317"/>
      <c r="AD33" s="1326"/>
      <c r="AE33" s="1326"/>
      <c r="AG33" s="2528" t="s">
        <v>1782</v>
      </c>
      <c r="AH33" s="2528"/>
      <c r="AI33" s="2528"/>
      <c r="AJ33" s="2528"/>
      <c r="AK33" s="2528"/>
      <c r="AL33" s="1318"/>
      <c r="AM33" s="1318"/>
      <c r="AN33" s="1318"/>
      <c r="AO33" s="1318"/>
      <c r="AP33" s="1318"/>
      <c r="AQ33" s="1318"/>
      <c r="AR33" s="1318"/>
      <c r="AS33" s="1318"/>
      <c r="AT33" s="1318"/>
      <c r="AU33" s="1318"/>
      <c r="AV33" s="1318"/>
      <c r="AW33" s="1318"/>
      <c r="AX33" s="1318"/>
      <c r="AY33" s="1318"/>
      <c r="AZ33" s="1318"/>
      <c r="BA33" s="1318"/>
      <c r="BB33" s="1318"/>
      <c r="BC33" s="1318"/>
      <c r="BD33" s="1318"/>
      <c r="BE33" s="1318"/>
      <c r="BF33" s="1318"/>
      <c r="BG33" s="1318"/>
      <c r="BH33" s="1318"/>
      <c r="BI33" s="1318"/>
      <c r="BJ33" s="1318"/>
      <c r="BK33" s="1318"/>
      <c r="BL33" s="1318"/>
      <c r="BM33" s="1318"/>
      <c r="BN33" s="1318"/>
      <c r="BO33" s="1318"/>
      <c r="BP33" s="1318"/>
      <c r="BQ33" s="1318"/>
      <c r="BR33" s="1318"/>
      <c r="BS33" s="1318"/>
      <c r="BT33" s="1318"/>
      <c r="BU33" s="1318"/>
      <c r="BV33" s="1318"/>
      <c r="BW33" s="1318"/>
      <c r="BX33" s="1318"/>
      <c r="BY33" s="1318"/>
      <c r="BZ33" s="1318"/>
      <c r="CA33" s="1318"/>
      <c r="CB33" s="1318"/>
      <c r="CC33" s="1318"/>
      <c r="CD33" s="1318"/>
      <c r="CE33" s="1318"/>
      <c r="CF33" s="1318"/>
      <c r="CG33" s="1318"/>
      <c r="CH33" s="1318"/>
      <c r="CI33" s="1318"/>
      <c r="CJ33" s="1318"/>
      <c r="CK33" s="1318"/>
      <c r="CL33" s="1318"/>
      <c r="CM33" s="1318"/>
      <c r="CN33" s="1318"/>
      <c r="CO33" s="1318"/>
      <c r="CP33" s="1318"/>
      <c r="CQ33" s="1318"/>
      <c r="CR33" s="1318"/>
      <c r="CS33" s="1318"/>
      <c r="CT33" s="1318"/>
      <c r="CU33" s="1318"/>
      <c r="CV33" s="1318"/>
      <c r="CW33" s="1318"/>
      <c r="CX33" s="1318"/>
      <c r="CY33" s="1318"/>
      <c r="CZ33" s="1318"/>
      <c r="DA33" s="1318"/>
      <c r="DB33" s="1318"/>
      <c r="DC33" s="1318"/>
      <c r="DD33" s="1318"/>
      <c r="DE33" s="1318"/>
      <c r="DF33" s="1318"/>
      <c r="DG33" s="1318"/>
      <c r="DH33" s="1318"/>
      <c r="DI33" s="1318"/>
      <c r="DJ33" s="1318"/>
      <c r="DK33" s="1318"/>
      <c r="DL33" s="1318"/>
      <c r="DM33" s="1318"/>
      <c r="DN33" s="1318"/>
      <c r="DO33" s="1318"/>
      <c r="DP33" s="1318"/>
      <c r="DQ33" s="1318"/>
      <c r="DR33" s="1318"/>
      <c r="DS33" s="1318"/>
      <c r="DT33" s="1318"/>
      <c r="DU33" s="1318"/>
      <c r="DV33" s="1318"/>
      <c r="DW33" s="1318"/>
      <c r="DX33" s="1318"/>
      <c r="DY33" s="1318"/>
      <c r="DZ33" s="1318"/>
      <c r="EA33" s="1318"/>
      <c r="EB33" s="1318"/>
      <c r="EC33" s="1318"/>
      <c r="ED33" s="1318"/>
      <c r="EE33" s="1318"/>
      <c r="EF33" s="1318"/>
      <c r="EG33" s="1318"/>
      <c r="EH33" s="1318"/>
      <c r="EI33" s="1318"/>
      <c r="EJ33" s="1318"/>
      <c r="EK33" s="1318"/>
      <c r="EL33" s="1318"/>
      <c r="EM33" s="1318"/>
      <c r="EN33" s="1318"/>
      <c r="EO33" s="1318"/>
      <c r="EP33" s="1318"/>
      <c r="EQ33" s="1318"/>
      <c r="ER33" s="1318"/>
      <c r="ES33" s="1318"/>
      <c r="ET33" s="1318"/>
      <c r="EU33" s="1318"/>
      <c r="EV33" s="1318"/>
      <c r="EW33" s="1318"/>
      <c r="EX33" s="1318"/>
      <c r="EY33" s="1318"/>
      <c r="EZ33" s="1318"/>
      <c r="FA33" s="1318"/>
      <c r="FB33" s="1318"/>
      <c r="FC33" s="1318"/>
      <c r="FD33" s="1318"/>
      <c r="FE33" s="1318"/>
      <c r="FF33" s="1318"/>
      <c r="FG33" s="1318"/>
      <c r="FH33" s="1318"/>
      <c r="FI33" s="1318"/>
      <c r="FJ33" s="1318"/>
      <c r="FK33" s="1318"/>
      <c r="FL33" s="1318"/>
      <c r="FM33" s="1318"/>
      <c r="FN33" s="1318"/>
      <c r="FO33" s="1318"/>
      <c r="FP33" s="1318"/>
      <c r="FQ33" s="1318"/>
      <c r="FR33" s="1318"/>
      <c r="FS33" s="1318"/>
      <c r="FT33" s="1318"/>
      <c r="FU33" s="1318"/>
      <c r="FV33" s="1318"/>
      <c r="FW33" s="1318"/>
      <c r="FX33" s="1318"/>
      <c r="FY33" s="1318"/>
      <c r="FZ33" s="1318"/>
      <c r="GA33" s="1318"/>
      <c r="GB33" s="1318"/>
      <c r="GC33" s="1318"/>
      <c r="GD33" s="1318"/>
      <c r="GE33" s="1318"/>
      <c r="GF33" s="1318"/>
      <c r="GG33" s="1318"/>
      <c r="GH33" s="1318"/>
      <c r="GI33" s="1318"/>
      <c r="GJ33" s="1318"/>
      <c r="GK33" s="1318"/>
      <c r="GL33" s="1318"/>
      <c r="GM33" s="1318"/>
      <c r="GN33" s="1318"/>
      <c r="GO33" s="1318"/>
      <c r="GP33" s="1318"/>
      <c r="GQ33" s="1318"/>
      <c r="GR33" s="1318"/>
      <c r="GS33" s="1318"/>
      <c r="GT33" s="1318"/>
      <c r="GU33" s="1318"/>
      <c r="GV33" s="1318"/>
      <c r="GW33" s="1318"/>
      <c r="GX33" s="1318"/>
      <c r="GY33" s="1318"/>
      <c r="GZ33" s="1318"/>
      <c r="HA33" s="1318"/>
      <c r="HB33" s="1318"/>
      <c r="HC33" s="1318"/>
      <c r="HD33" s="1318"/>
      <c r="HE33" s="1318"/>
      <c r="HF33" s="1318"/>
      <c r="HG33" s="1318"/>
      <c r="HH33" s="1318"/>
      <c r="HI33" s="1318"/>
      <c r="HJ33" s="1318"/>
      <c r="HK33" s="1318"/>
      <c r="HL33" s="1318"/>
      <c r="HM33" s="1318"/>
      <c r="HN33" s="1318"/>
      <c r="HO33" s="1318"/>
      <c r="HP33" s="1318"/>
      <c r="HQ33" s="1318"/>
      <c r="HR33" s="1318"/>
      <c r="HS33" s="1318"/>
      <c r="HT33" s="1318"/>
      <c r="HU33" s="1318"/>
      <c r="HV33" s="1318"/>
      <c r="HW33" s="1318"/>
      <c r="HX33" s="1318"/>
      <c r="HY33" s="1318"/>
      <c r="HZ33" s="1318"/>
      <c r="IA33" s="1318"/>
      <c r="IB33" s="1318"/>
      <c r="IC33" s="1318"/>
      <c r="ID33" s="1318"/>
      <c r="IE33" s="1318"/>
      <c r="IF33" s="1318"/>
      <c r="IG33" s="1318"/>
      <c r="IH33" s="1318"/>
      <c r="II33" s="1318"/>
      <c r="IJ33" s="1318"/>
      <c r="IK33" s="1318"/>
      <c r="IL33" s="1318"/>
      <c r="IM33" s="1318"/>
      <c r="IN33" s="1318"/>
      <c r="IO33" s="1318"/>
      <c r="IP33" s="1318"/>
      <c r="IQ33" s="1318"/>
      <c r="IR33" s="1318"/>
      <c r="IS33" s="1318"/>
      <c r="IT33" s="1318"/>
      <c r="IU33" s="1318"/>
      <c r="IV33" s="1318"/>
    </row>
    <row r="34" spans="1:256" s="63" customFormat="1" ht="21" customHeight="1">
      <c r="A34" s="1317"/>
      <c r="B34" s="1317"/>
      <c r="C34" s="1881" t="s">
        <v>1783</v>
      </c>
      <c r="D34" s="1881"/>
      <c r="E34" s="1881"/>
      <c r="F34" s="1881"/>
      <c r="G34" s="1882"/>
      <c r="H34" s="2527"/>
      <c r="I34" s="2527"/>
      <c r="J34" s="2527"/>
      <c r="K34" s="2527"/>
      <c r="L34" s="2527"/>
      <c r="M34" s="2527"/>
      <c r="N34" s="2527"/>
      <c r="O34" s="2527"/>
      <c r="P34" s="2527"/>
      <c r="Q34" s="2527"/>
      <c r="R34" s="2527"/>
      <c r="S34" s="2527"/>
      <c r="T34" s="1317"/>
      <c r="U34" s="1317"/>
      <c r="V34" s="1317"/>
      <c r="W34" s="1317"/>
      <c r="X34" s="1317"/>
      <c r="Y34" s="1317"/>
      <c r="Z34" s="1317"/>
      <c r="AA34" s="1317"/>
      <c r="AB34" s="1317"/>
      <c r="AC34" s="1317"/>
      <c r="AD34" s="1326"/>
      <c r="AE34" s="1326"/>
      <c r="AF34" s="1566"/>
      <c r="AG34" s="2528"/>
      <c r="AH34" s="2528"/>
      <c r="AI34" s="2528"/>
      <c r="AJ34" s="2528"/>
      <c r="AK34" s="2528"/>
      <c r="AL34" s="1318"/>
      <c r="AM34" s="1318"/>
      <c r="AN34" s="1318"/>
      <c r="AO34" s="1318"/>
      <c r="AP34" s="1318"/>
      <c r="AQ34" s="1318"/>
      <c r="AR34" s="1318"/>
      <c r="AS34" s="1318"/>
      <c r="AT34" s="1318"/>
      <c r="AU34" s="1318"/>
      <c r="AV34" s="1318"/>
      <c r="AW34" s="1318"/>
      <c r="AX34" s="1318"/>
      <c r="AY34" s="1318"/>
      <c r="AZ34" s="1318"/>
      <c r="BA34" s="1318"/>
      <c r="BB34" s="1318"/>
      <c r="BC34" s="1318"/>
      <c r="BD34" s="1318"/>
      <c r="BE34" s="1318"/>
      <c r="BF34" s="1318"/>
      <c r="BG34" s="1318"/>
      <c r="BH34" s="1318"/>
      <c r="BI34" s="1318"/>
      <c r="BJ34" s="1318"/>
      <c r="BK34" s="1318"/>
      <c r="BL34" s="1318"/>
      <c r="BM34" s="1318"/>
      <c r="BN34" s="1318"/>
      <c r="BO34" s="1318"/>
      <c r="BP34" s="1318"/>
      <c r="BQ34" s="1318"/>
      <c r="BR34" s="1318"/>
      <c r="BS34" s="1318"/>
      <c r="BT34" s="1318"/>
      <c r="BU34" s="1318"/>
      <c r="BV34" s="1318"/>
      <c r="BW34" s="1318"/>
      <c r="BX34" s="1318"/>
      <c r="BY34" s="1318"/>
      <c r="BZ34" s="1318"/>
      <c r="CA34" s="1318"/>
      <c r="CB34" s="1318"/>
      <c r="CC34" s="1318"/>
      <c r="CD34" s="1318"/>
      <c r="CE34" s="1318"/>
      <c r="CF34" s="1318"/>
      <c r="CG34" s="1318"/>
      <c r="CH34" s="1318"/>
      <c r="CI34" s="1318"/>
      <c r="CJ34" s="1318"/>
      <c r="CK34" s="1318"/>
      <c r="CL34" s="1318"/>
      <c r="CM34" s="1318"/>
      <c r="CN34" s="1318"/>
      <c r="CO34" s="1318"/>
      <c r="CP34" s="1318"/>
      <c r="CQ34" s="1318"/>
      <c r="CR34" s="1318"/>
      <c r="CS34" s="1318"/>
      <c r="CT34" s="1318"/>
      <c r="CU34" s="1318"/>
      <c r="CV34" s="1318"/>
      <c r="CW34" s="1318"/>
      <c r="CX34" s="1318"/>
      <c r="CY34" s="1318"/>
      <c r="CZ34" s="1318"/>
      <c r="DA34" s="1318"/>
      <c r="DB34" s="1318"/>
      <c r="DC34" s="1318"/>
      <c r="DD34" s="1318"/>
      <c r="DE34" s="1318"/>
      <c r="DF34" s="1318"/>
      <c r="DG34" s="1318"/>
      <c r="DH34" s="1318"/>
      <c r="DI34" s="1318"/>
      <c r="DJ34" s="1318"/>
      <c r="DK34" s="1318"/>
      <c r="DL34" s="1318"/>
      <c r="DM34" s="1318"/>
      <c r="DN34" s="1318"/>
      <c r="DO34" s="1318"/>
      <c r="DP34" s="1318"/>
      <c r="DQ34" s="1318"/>
      <c r="DR34" s="1318"/>
      <c r="DS34" s="1318"/>
      <c r="DT34" s="1318"/>
      <c r="DU34" s="1318"/>
      <c r="DV34" s="1318"/>
      <c r="DW34" s="1318"/>
      <c r="DX34" s="1318"/>
      <c r="DY34" s="1318"/>
      <c r="DZ34" s="1318"/>
      <c r="EA34" s="1318"/>
      <c r="EB34" s="1318"/>
      <c r="EC34" s="1318"/>
      <c r="ED34" s="1318"/>
      <c r="EE34" s="1318"/>
      <c r="EF34" s="1318"/>
      <c r="EG34" s="1318"/>
      <c r="EH34" s="1318"/>
      <c r="EI34" s="1318"/>
      <c r="EJ34" s="1318"/>
      <c r="EK34" s="1318"/>
      <c r="EL34" s="1318"/>
      <c r="EM34" s="1318"/>
      <c r="EN34" s="1318"/>
      <c r="EO34" s="1318"/>
      <c r="EP34" s="1318"/>
      <c r="EQ34" s="1318"/>
      <c r="ER34" s="1318"/>
      <c r="ES34" s="1318"/>
      <c r="ET34" s="1318"/>
      <c r="EU34" s="1318"/>
      <c r="EV34" s="1318"/>
      <c r="EW34" s="1318"/>
      <c r="EX34" s="1318"/>
      <c r="EY34" s="1318"/>
      <c r="EZ34" s="1318"/>
      <c r="FA34" s="1318"/>
      <c r="FB34" s="1318"/>
      <c r="FC34" s="1318"/>
      <c r="FD34" s="1318"/>
      <c r="FE34" s="1318"/>
      <c r="FF34" s="1318"/>
      <c r="FG34" s="1318"/>
      <c r="FH34" s="1318"/>
      <c r="FI34" s="1318"/>
      <c r="FJ34" s="1318"/>
      <c r="FK34" s="1318"/>
      <c r="FL34" s="1318"/>
      <c r="FM34" s="1318"/>
      <c r="FN34" s="1318"/>
      <c r="FO34" s="1318"/>
      <c r="FP34" s="1318"/>
      <c r="FQ34" s="1318"/>
      <c r="FR34" s="1318"/>
      <c r="FS34" s="1318"/>
      <c r="FT34" s="1318"/>
      <c r="FU34" s="1318"/>
      <c r="FV34" s="1318"/>
      <c r="FW34" s="1318"/>
      <c r="FX34" s="1318"/>
      <c r="FY34" s="1318"/>
      <c r="FZ34" s="1318"/>
      <c r="GA34" s="1318"/>
      <c r="GB34" s="1318"/>
      <c r="GC34" s="1318"/>
      <c r="GD34" s="1318"/>
      <c r="GE34" s="1318"/>
      <c r="GF34" s="1318"/>
      <c r="GG34" s="1318"/>
      <c r="GH34" s="1318"/>
      <c r="GI34" s="1318"/>
      <c r="GJ34" s="1318"/>
      <c r="GK34" s="1318"/>
      <c r="GL34" s="1318"/>
      <c r="GM34" s="1318"/>
      <c r="GN34" s="1318"/>
      <c r="GO34" s="1318"/>
      <c r="GP34" s="1318"/>
      <c r="GQ34" s="1318"/>
      <c r="GR34" s="1318"/>
      <c r="GS34" s="1318"/>
      <c r="GT34" s="1318"/>
      <c r="GU34" s="1318"/>
      <c r="GV34" s="1318"/>
      <c r="GW34" s="1318"/>
      <c r="GX34" s="1318"/>
      <c r="GY34" s="1318"/>
      <c r="GZ34" s="1318"/>
      <c r="HA34" s="1318"/>
      <c r="HB34" s="1318"/>
      <c r="HC34" s="1318"/>
      <c r="HD34" s="1318"/>
      <c r="HE34" s="1318"/>
      <c r="HF34" s="1318"/>
      <c r="HG34" s="1318"/>
      <c r="HH34" s="1318"/>
      <c r="HI34" s="1318"/>
      <c r="HJ34" s="1318"/>
      <c r="HK34" s="1318"/>
      <c r="HL34" s="1318"/>
      <c r="HM34" s="1318"/>
      <c r="HN34" s="1318"/>
      <c r="HO34" s="1318"/>
      <c r="HP34" s="1318"/>
      <c r="HQ34" s="1318"/>
      <c r="HR34" s="1318"/>
      <c r="HS34" s="1318"/>
      <c r="HT34" s="1318"/>
      <c r="HU34" s="1318"/>
      <c r="HV34" s="1318"/>
      <c r="HW34" s="1318"/>
      <c r="HX34" s="1318"/>
      <c r="HY34" s="1318"/>
      <c r="HZ34" s="1318"/>
      <c r="IA34" s="1318"/>
      <c r="IB34" s="1318"/>
      <c r="IC34" s="1318"/>
      <c r="ID34" s="1318"/>
      <c r="IE34" s="1318"/>
      <c r="IF34" s="1318"/>
      <c r="IG34" s="1318"/>
      <c r="IH34" s="1318"/>
      <c r="II34" s="1318"/>
      <c r="IJ34" s="1318"/>
      <c r="IK34" s="1318"/>
      <c r="IL34" s="1318"/>
      <c r="IM34" s="1318"/>
      <c r="IN34" s="1318"/>
      <c r="IO34" s="1318"/>
      <c r="IP34" s="1318"/>
      <c r="IQ34" s="1318"/>
      <c r="IR34" s="1318"/>
      <c r="IS34" s="1318"/>
      <c r="IT34" s="1318"/>
      <c r="IU34" s="1318"/>
      <c r="IV34" s="1318"/>
    </row>
    <row r="35" spans="1:256" s="63" customFormat="1" ht="15" customHeight="1">
      <c r="A35" s="1317"/>
      <c r="B35" s="1317"/>
      <c r="C35" s="1325"/>
      <c r="D35" s="1325"/>
      <c r="E35" s="1325"/>
      <c r="F35" s="1325"/>
      <c r="G35" s="1326"/>
      <c r="H35" s="1326"/>
      <c r="I35" s="1326"/>
      <c r="J35" s="1326"/>
      <c r="K35" s="1326"/>
      <c r="L35" s="1326"/>
      <c r="M35" s="1326"/>
      <c r="O35" s="1332"/>
      <c r="P35" s="1570"/>
      <c r="Q35" s="1317"/>
      <c r="R35" s="1317"/>
      <c r="S35" s="1317"/>
      <c r="T35" s="1317"/>
      <c r="U35" s="1317"/>
      <c r="V35" s="1317"/>
      <c r="W35" s="1317"/>
      <c r="X35" s="1317"/>
      <c r="Y35" s="1317"/>
      <c r="Z35" s="1317"/>
      <c r="AA35" s="1317"/>
      <c r="AB35" s="1317"/>
      <c r="AC35" s="1317"/>
      <c r="AD35" s="1326"/>
      <c r="AE35" s="1326"/>
      <c r="AF35" s="1566"/>
      <c r="AG35" s="2528"/>
      <c r="AH35" s="2528"/>
      <c r="AI35" s="2528"/>
      <c r="AJ35" s="2528"/>
      <c r="AK35" s="2528"/>
      <c r="AL35" s="1318"/>
      <c r="AM35" s="1318"/>
      <c r="AN35" s="1318"/>
      <c r="AO35" s="1318"/>
      <c r="AP35" s="1318"/>
      <c r="AQ35" s="1318"/>
      <c r="AR35" s="1318"/>
      <c r="AS35" s="1318"/>
      <c r="AT35" s="1318"/>
      <c r="AU35" s="1318"/>
      <c r="AV35" s="1318"/>
      <c r="AW35" s="1318"/>
      <c r="AX35" s="1318"/>
      <c r="AY35" s="1318"/>
      <c r="AZ35" s="1318"/>
      <c r="BA35" s="1318"/>
      <c r="BB35" s="1318"/>
      <c r="BC35" s="1318"/>
      <c r="BD35" s="1318"/>
      <c r="BE35" s="1318"/>
      <c r="BF35" s="1318"/>
      <c r="BG35" s="1318"/>
      <c r="BH35" s="1318"/>
      <c r="BI35" s="1318"/>
      <c r="BJ35" s="1318"/>
      <c r="BK35" s="1318"/>
      <c r="BL35" s="1318"/>
      <c r="BM35" s="1318"/>
      <c r="BN35" s="1318"/>
      <c r="BO35" s="1318"/>
      <c r="BP35" s="1318"/>
      <c r="BQ35" s="1318"/>
      <c r="BR35" s="1318"/>
      <c r="BS35" s="1318"/>
      <c r="BT35" s="1318"/>
      <c r="BU35" s="1318"/>
      <c r="BV35" s="1318"/>
      <c r="BW35" s="1318"/>
      <c r="BX35" s="1318"/>
      <c r="BY35" s="1318"/>
      <c r="BZ35" s="1318"/>
      <c r="CA35" s="1318"/>
      <c r="CB35" s="1318"/>
      <c r="CC35" s="1318"/>
      <c r="CD35" s="1318"/>
      <c r="CE35" s="1318"/>
      <c r="CF35" s="1318"/>
      <c r="CG35" s="1318"/>
      <c r="CH35" s="1318"/>
      <c r="CI35" s="1318"/>
      <c r="CJ35" s="1318"/>
      <c r="CK35" s="1318"/>
      <c r="CL35" s="1318"/>
      <c r="CM35" s="1318"/>
      <c r="CN35" s="1318"/>
      <c r="CO35" s="1318"/>
      <c r="CP35" s="1318"/>
      <c r="CQ35" s="1318"/>
      <c r="CR35" s="1318"/>
      <c r="CS35" s="1318"/>
      <c r="CT35" s="1318"/>
      <c r="CU35" s="1318"/>
      <c r="CV35" s="1318"/>
      <c r="CW35" s="1318"/>
      <c r="CX35" s="1318"/>
      <c r="CY35" s="1318"/>
      <c r="CZ35" s="1318"/>
      <c r="DA35" s="1318"/>
      <c r="DB35" s="1318"/>
      <c r="DC35" s="1318"/>
      <c r="DD35" s="1318"/>
      <c r="DE35" s="1318"/>
      <c r="DF35" s="1318"/>
      <c r="DG35" s="1318"/>
      <c r="DH35" s="1318"/>
      <c r="DI35" s="1318"/>
      <c r="DJ35" s="1318"/>
      <c r="DK35" s="1318"/>
      <c r="DL35" s="1318"/>
      <c r="DM35" s="1318"/>
      <c r="DN35" s="1318"/>
      <c r="DO35" s="1318"/>
      <c r="DP35" s="1318"/>
      <c r="DQ35" s="1318"/>
      <c r="DR35" s="1318"/>
      <c r="DS35" s="1318"/>
      <c r="DT35" s="1318"/>
      <c r="DU35" s="1318"/>
      <c r="DV35" s="1318"/>
      <c r="DW35" s="1318"/>
      <c r="DX35" s="1318"/>
      <c r="DY35" s="1318"/>
      <c r="DZ35" s="1318"/>
      <c r="EA35" s="1318"/>
      <c r="EB35" s="1318"/>
      <c r="EC35" s="1318"/>
      <c r="ED35" s="1318"/>
      <c r="EE35" s="1318"/>
      <c r="EF35" s="1318"/>
      <c r="EG35" s="1318"/>
      <c r="EH35" s="1318"/>
      <c r="EI35" s="1318"/>
      <c r="EJ35" s="1318"/>
      <c r="EK35" s="1318"/>
      <c r="EL35" s="1318"/>
      <c r="EM35" s="1318"/>
      <c r="EN35" s="1318"/>
      <c r="EO35" s="1318"/>
      <c r="EP35" s="1318"/>
      <c r="EQ35" s="1318"/>
      <c r="ER35" s="1318"/>
      <c r="ES35" s="1318"/>
      <c r="ET35" s="1318"/>
      <c r="EU35" s="1318"/>
      <c r="EV35" s="1318"/>
      <c r="EW35" s="1318"/>
      <c r="EX35" s="1318"/>
      <c r="EY35" s="1318"/>
      <c r="EZ35" s="1318"/>
      <c r="FA35" s="1318"/>
      <c r="FB35" s="1318"/>
      <c r="FC35" s="1318"/>
      <c r="FD35" s="1318"/>
      <c r="FE35" s="1318"/>
      <c r="FF35" s="1318"/>
      <c r="FG35" s="1318"/>
      <c r="FH35" s="1318"/>
      <c r="FI35" s="1318"/>
      <c r="FJ35" s="1318"/>
      <c r="FK35" s="1318"/>
      <c r="FL35" s="1318"/>
      <c r="FM35" s="1318"/>
      <c r="FN35" s="1318"/>
      <c r="FO35" s="1318"/>
      <c r="FP35" s="1318"/>
      <c r="FQ35" s="1318"/>
      <c r="FR35" s="1318"/>
      <c r="FS35" s="1318"/>
      <c r="FT35" s="1318"/>
      <c r="FU35" s="1318"/>
      <c r="FV35" s="1318"/>
      <c r="FW35" s="1318"/>
      <c r="FX35" s="1318"/>
      <c r="FY35" s="1318"/>
      <c r="FZ35" s="1318"/>
      <c r="GA35" s="1318"/>
      <c r="GB35" s="1318"/>
      <c r="GC35" s="1318"/>
      <c r="GD35" s="1318"/>
      <c r="GE35" s="1318"/>
      <c r="GF35" s="1318"/>
      <c r="GG35" s="1318"/>
      <c r="GH35" s="1318"/>
      <c r="GI35" s="1318"/>
      <c r="GJ35" s="1318"/>
      <c r="GK35" s="1318"/>
      <c r="GL35" s="1318"/>
      <c r="GM35" s="1318"/>
      <c r="GN35" s="1318"/>
      <c r="GO35" s="1318"/>
      <c r="GP35" s="1318"/>
      <c r="GQ35" s="1318"/>
      <c r="GR35" s="1318"/>
      <c r="GS35" s="1318"/>
      <c r="GT35" s="1318"/>
      <c r="GU35" s="1318"/>
      <c r="GV35" s="1318"/>
      <c r="GW35" s="1318"/>
      <c r="GX35" s="1318"/>
      <c r="GY35" s="1318"/>
      <c r="GZ35" s="1318"/>
      <c r="HA35" s="1318"/>
      <c r="HB35" s="1318"/>
      <c r="HC35" s="1318"/>
      <c r="HD35" s="1318"/>
      <c r="HE35" s="1318"/>
      <c r="HF35" s="1318"/>
      <c r="HG35" s="1318"/>
      <c r="HH35" s="1318"/>
      <c r="HI35" s="1318"/>
      <c r="HJ35" s="1318"/>
      <c r="HK35" s="1318"/>
      <c r="HL35" s="1318"/>
      <c r="HM35" s="1318"/>
      <c r="HN35" s="1318"/>
      <c r="HO35" s="1318"/>
      <c r="HP35" s="1318"/>
      <c r="HQ35" s="1318"/>
      <c r="HR35" s="1318"/>
      <c r="HS35" s="1318"/>
      <c r="HT35" s="1318"/>
      <c r="HU35" s="1318"/>
      <c r="HV35" s="1318"/>
      <c r="HW35" s="1318"/>
      <c r="HX35" s="1318"/>
      <c r="HY35" s="1318"/>
      <c r="HZ35" s="1318"/>
      <c r="IA35" s="1318"/>
      <c r="IB35" s="1318"/>
      <c r="IC35" s="1318"/>
      <c r="ID35" s="1318"/>
      <c r="IE35" s="1318"/>
      <c r="IF35" s="1318"/>
      <c r="IG35" s="1318"/>
      <c r="IH35" s="1318"/>
      <c r="II35" s="1318"/>
      <c r="IJ35" s="1318"/>
      <c r="IK35" s="1318"/>
      <c r="IL35" s="1318"/>
      <c r="IM35" s="1318"/>
      <c r="IN35" s="1318"/>
      <c r="IO35" s="1318"/>
      <c r="IP35" s="1318"/>
      <c r="IQ35" s="1318"/>
      <c r="IR35" s="1318"/>
      <c r="IS35" s="1318"/>
      <c r="IT35" s="1318"/>
      <c r="IU35" s="1318"/>
      <c r="IV35" s="1318"/>
    </row>
    <row r="36" spans="1:256" s="63" customFormat="1" ht="15" customHeight="1">
      <c r="A36" s="1317"/>
      <c r="B36" s="1317"/>
      <c r="C36" s="1325"/>
      <c r="D36" s="1325"/>
      <c r="E36" s="1325"/>
      <c r="F36" s="1325"/>
      <c r="G36" s="1326"/>
      <c r="H36" s="1326"/>
      <c r="I36" s="1326"/>
      <c r="J36" s="1326"/>
      <c r="K36" s="1326"/>
      <c r="M36" s="1326"/>
      <c r="O36" s="1332"/>
      <c r="Q36" s="1317"/>
      <c r="R36" s="1317"/>
      <c r="S36" s="1317"/>
      <c r="T36" s="1317"/>
      <c r="U36" s="1317"/>
      <c r="V36" s="1317"/>
      <c r="W36" s="1317"/>
      <c r="X36" s="1317"/>
      <c r="Y36" s="1317"/>
      <c r="Z36" s="1317"/>
      <c r="AA36" s="1317"/>
      <c r="AB36" s="1317"/>
      <c r="AC36" s="1317"/>
      <c r="AD36" s="1326"/>
      <c r="AE36" s="1326"/>
      <c r="AF36" s="1566"/>
      <c r="AG36" s="2528"/>
      <c r="AH36" s="2528"/>
      <c r="AI36" s="2528"/>
      <c r="AJ36" s="2528"/>
      <c r="AK36" s="2528"/>
      <c r="AL36" s="1318"/>
      <c r="AM36" s="1318"/>
      <c r="AN36" s="1318"/>
      <c r="AO36" s="1318"/>
      <c r="AP36" s="1318"/>
      <c r="AQ36" s="1318"/>
      <c r="AR36" s="1318"/>
      <c r="AS36" s="1318"/>
      <c r="AT36" s="1318"/>
      <c r="AU36" s="1318"/>
      <c r="AV36" s="1318"/>
      <c r="AW36" s="1318"/>
      <c r="AX36" s="1318"/>
      <c r="AY36" s="1318"/>
      <c r="AZ36" s="1318"/>
      <c r="BA36" s="1318"/>
      <c r="BB36" s="1318"/>
      <c r="BC36" s="1318"/>
      <c r="BD36" s="1318"/>
      <c r="BE36" s="1318"/>
      <c r="BF36" s="1318"/>
      <c r="BG36" s="1318"/>
      <c r="BH36" s="1318"/>
      <c r="BI36" s="1318"/>
      <c r="BJ36" s="1318"/>
      <c r="BK36" s="1318"/>
      <c r="BL36" s="1318"/>
      <c r="BM36" s="1318"/>
      <c r="BN36" s="1318"/>
      <c r="BO36" s="1318"/>
      <c r="BP36" s="1318"/>
      <c r="BQ36" s="1318"/>
      <c r="BR36" s="1318"/>
      <c r="BS36" s="1318"/>
      <c r="BT36" s="1318"/>
      <c r="BU36" s="1318"/>
      <c r="BV36" s="1318"/>
      <c r="BW36" s="1318"/>
      <c r="BX36" s="1318"/>
      <c r="BY36" s="1318"/>
      <c r="BZ36" s="1318"/>
      <c r="CA36" s="1318"/>
      <c r="CB36" s="1318"/>
      <c r="CC36" s="1318"/>
      <c r="CD36" s="1318"/>
      <c r="CE36" s="1318"/>
      <c r="CF36" s="1318"/>
      <c r="CG36" s="1318"/>
      <c r="CH36" s="1318"/>
      <c r="CI36" s="1318"/>
      <c r="CJ36" s="1318"/>
      <c r="CK36" s="1318"/>
      <c r="CL36" s="1318"/>
      <c r="CM36" s="1318"/>
      <c r="CN36" s="1318"/>
      <c r="CO36" s="1318"/>
      <c r="CP36" s="1318"/>
      <c r="CQ36" s="1318"/>
      <c r="CR36" s="1318"/>
      <c r="CS36" s="1318"/>
      <c r="CT36" s="1318"/>
      <c r="CU36" s="1318"/>
      <c r="CV36" s="1318"/>
      <c r="CW36" s="1318"/>
      <c r="CX36" s="1318"/>
      <c r="CY36" s="1318"/>
      <c r="CZ36" s="1318"/>
      <c r="DA36" s="1318"/>
      <c r="DB36" s="1318"/>
      <c r="DC36" s="1318"/>
      <c r="DD36" s="1318"/>
      <c r="DE36" s="1318"/>
      <c r="DF36" s="1318"/>
      <c r="DG36" s="1318"/>
      <c r="DH36" s="1318"/>
      <c r="DI36" s="1318"/>
      <c r="DJ36" s="1318"/>
      <c r="DK36" s="1318"/>
      <c r="DL36" s="1318"/>
      <c r="DM36" s="1318"/>
      <c r="DN36" s="1318"/>
      <c r="DO36" s="1318"/>
      <c r="DP36" s="1318"/>
      <c r="DQ36" s="1318"/>
      <c r="DR36" s="1318"/>
      <c r="DS36" s="1318"/>
      <c r="DT36" s="1318"/>
      <c r="DU36" s="1318"/>
      <c r="DV36" s="1318"/>
      <c r="DW36" s="1318"/>
      <c r="DX36" s="1318"/>
      <c r="DY36" s="1318"/>
      <c r="DZ36" s="1318"/>
      <c r="EA36" s="1318"/>
      <c r="EB36" s="1318"/>
      <c r="EC36" s="1318"/>
      <c r="ED36" s="1318"/>
      <c r="EE36" s="1318"/>
      <c r="EF36" s="1318"/>
      <c r="EG36" s="1318"/>
      <c r="EH36" s="1318"/>
      <c r="EI36" s="1318"/>
      <c r="EJ36" s="1318"/>
      <c r="EK36" s="1318"/>
      <c r="EL36" s="1318"/>
      <c r="EM36" s="1318"/>
      <c r="EN36" s="1318"/>
      <c r="EO36" s="1318"/>
      <c r="EP36" s="1318"/>
      <c r="EQ36" s="1318"/>
      <c r="ER36" s="1318"/>
      <c r="ES36" s="1318"/>
      <c r="ET36" s="1318"/>
      <c r="EU36" s="1318"/>
      <c r="EV36" s="1318"/>
      <c r="EW36" s="1318"/>
      <c r="EX36" s="1318"/>
      <c r="EY36" s="1318"/>
      <c r="EZ36" s="1318"/>
      <c r="FA36" s="1318"/>
      <c r="FB36" s="1318"/>
      <c r="FC36" s="1318"/>
      <c r="FD36" s="1318"/>
      <c r="FE36" s="1318"/>
      <c r="FF36" s="1318"/>
      <c r="FG36" s="1318"/>
      <c r="FH36" s="1318"/>
      <c r="FI36" s="1318"/>
      <c r="FJ36" s="1318"/>
      <c r="FK36" s="1318"/>
      <c r="FL36" s="1318"/>
      <c r="FM36" s="1318"/>
      <c r="FN36" s="1318"/>
      <c r="FO36" s="1318"/>
      <c r="FP36" s="1318"/>
      <c r="FQ36" s="1318"/>
      <c r="FR36" s="1318"/>
      <c r="FS36" s="1318"/>
      <c r="FT36" s="1318"/>
      <c r="FU36" s="1318"/>
      <c r="FV36" s="1318"/>
      <c r="FW36" s="1318"/>
      <c r="FX36" s="1318"/>
      <c r="FY36" s="1318"/>
      <c r="FZ36" s="1318"/>
      <c r="GA36" s="1318"/>
      <c r="GB36" s="1318"/>
      <c r="GC36" s="1318"/>
      <c r="GD36" s="1318"/>
      <c r="GE36" s="1318"/>
      <c r="GF36" s="1318"/>
      <c r="GG36" s="1318"/>
      <c r="GH36" s="1318"/>
      <c r="GI36" s="1318"/>
      <c r="GJ36" s="1318"/>
      <c r="GK36" s="1318"/>
      <c r="GL36" s="1318"/>
      <c r="GM36" s="1318"/>
      <c r="GN36" s="1318"/>
      <c r="GO36" s="1318"/>
      <c r="GP36" s="1318"/>
      <c r="GQ36" s="1318"/>
      <c r="GR36" s="1318"/>
      <c r="GS36" s="1318"/>
      <c r="GT36" s="1318"/>
      <c r="GU36" s="1318"/>
      <c r="GV36" s="1318"/>
      <c r="GW36" s="1318"/>
      <c r="GX36" s="1318"/>
      <c r="GY36" s="1318"/>
      <c r="GZ36" s="1318"/>
      <c r="HA36" s="1318"/>
      <c r="HB36" s="1318"/>
      <c r="HC36" s="1318"/>
      <c r="HD36" s="1318"/>
      <c r="HE36" s="1318"/>
      <c r="HF36" s="1318"/>
      <c r="HG36" s="1318"/>
      <c r="HH36" s="1318"/>
      <c r="HI36" s="1318"/>
      <c r="HJ36" s="1318"/>
      <c r="HK36" s="1318"/>
      <c r="HL36" s="1318"/>
      <c r="HM36" s="1318"/>
      <c r="HN36" s="1318"/>
      <c r="HO36" s="1318"/>
      <c r="HP36" s="1318"/>
      <c r="HQ36" s="1318"/>
      <c r="HR36" s="1318"/>
      <c r="HS36" s="1318"/>
      <c r="HT36" s="1318"/>
      <c r="HU36" s="1318"/>
      <c r="HV36" s="1318"/>
      <c r="HW36" s="1318"/>
      <c r="HX36" s="1318"/>
      <c r="HY36" s="1318"/>
      <c r="HZ36" s="1318"/>
      <c r="IA36" s="1318"/>
      <c r="IB36" s="1318"/>
      <c r="IC36" s="1318"/>
      <c r="ID36" s="1318"/>
      <c r="IE36" s="1318"/>
      <c r="IF36" s="1318"/>
      <c r="IG36" s="1318"/>
      <c r="IH36" s="1318"/>
      <c r="II36" s="1318"/>
      <c r="IJ36" s="1318"/>
      <c r="IK36" s="1318"/>
      <c r="IL36" s="1318"/>
      <c r="IM36" s="1318"/>
      <c r="IN36" s="1318"/>
      <c r="IO36" s="1318"/>
      <c r="IP36" s="1318"/>
      <c r="IQ36" s="1318"/>
      <c r="IR36" s="1318"/>
      <c r="IS36" s="1318"/>
      <c r="IT36" s="1318"/>
      <c r="IU36" s="1318"/>
      <c r="IV36" s="1318"/>
    </row>
    <row r="37" spans="1:256" s="63" customFormat="1" ht="15" customHeight="1">
      <c r="A37" s="1317"/>
      <c r="B37" s="1317"/>
      <c r="C37" s="1325"/>
      <c r="D37" s="1325"/>
      <c r="E37" s="1325"/>
      <c r="F37" s="1325"/>
      <c r="G37" s="1326"/>
      <c r="H37" s="1326"/>
      <c r="I37" s="1326"/>
      <c r="J37" s="1326"/>
      <c r="K37" s="1326"/>
      <c r="L37" s="1326"/>
      <c r="M37" s="1326"/>
      <c r="N37" s="1326"/>
      <c r="O37" s="1326"/>
      <c r="P37" s="1326"/>
      <c r="Q37" s="1317"/>
      <c r="R37" s="1317"/>
      <c r="S37" s="1317"/>
      <c r="T37" s="1317"/>
      <c r="U37" s="1317"/>
      <c r="V37" s="1317"/>
      <c r="W37" s="1317"/>
      <c r="X37" s="1317"/>
      <c r="Y37" s="1317"/>
      <c r="Z37" s="1317"/>
      <c r="AA37" s="1317"/>
      <c r="AB37" s="1317"/>
      <c r="AC37" s="1317"/>
      <c r="AD37" s="1326"/>
      <c r="AE37" s="1326"/>
      <c r="AF37" s="1326"/>
      <c r="AG37" s="1326"/>
      <c r="AH37" s="1318"/>
      <c r="AI37" s="1318"/>
      <c r="AJ37" s="1318"/>
      <c r="AK37" s="1318"/>
      <c r="AL37" s="1318"/>
      <c r="AM37" s="1318"/>
      <c r="AN37" s="1318"/>
      <c r="AO37" s="1318"/>
      <c r="AP37" s="1318"/>
      <c r="AQ37" s="1318"/>
      <c r="AR37" s="1318"/>
      <c r="AS37" s="1318"/>
      <c r="AT37" s="1318"/>
      <c r="AU37" s="1318"/>
      <c r="AV37" s="1318"/>
      <c r="AW37" s="1318"/>
      <c r="AX37" s="1318"/>
      <c r="AY37" s="1318"/>
      <c r="AZ37" s="1318"/>
      <c r="BA37" s="1318"/>
      <c r="BB37" s="1318"/>
      <c r="BC37" s="1318"/>
      <c r="BD37" s="1318"/>
      <c r="BE37" s="1318"/>
      <c r="BF37" s="1318"/>
      <c r="BG37" s="1318"/>
      <c r="BH37" s="1318"/>
      <c r="BI37" s="1318"/>
      <c r="BJ37" s="1318"/>
      <c r="BK37" s="1318"/>
      <c r="BL37" s="1318"/>
      <c r="BM37" s="1318"/>
      <c r="BN37" s="1318"/>
      <c r="BO37" s="1318"/>
      <c r="BP37" s="1318"/>
      <c r="BQ37" s="1318"/>
      <c r="BR37" s="1318"/>
      <c r="BS37" s="1318"/>
      <c r="BT37" s="1318"/>
      <c r="BU37" s="1318"/>
      <c r="BV37" s="1318"/>
      <c r="BW37" s="1318"/>
      <c r="BX37" s="1318"/>
      <c r="BY37" s="1318"/>
      <c r="BZ37" s="1318"/>
      <c r="CA37" s="1318"/>
      <c r="CB37" s="1318"/>
      <c r="CC37" s="1318"/>
      <c r="CD37" s="1318"/>
      <c r="CE37" s="1318"/>
      <c r="CF37" s="1318"/>
      <c r="CG37" s="1318"/>
      <c r="CH37" s="1318"/>
      <c r="CI37" s="1318"/>
      <c r="CJ37" s="1318"/>
      <c r="CK37" s="1318"/>
      <c r="CL37" s="1318"/>
      <c r="CM37" s="1318"/>
      <c r="CN37" s="1318"/>
      <c r="CO37" s="1318"/>
      <c r="CP37" s="1318"/>
      <c r="CQ37" s="1318"/>
      <c r="CR37" s="1318"/>
      <c r="CS37" s="1318"/>
      <c r="CT37" s="1318"/>
      <c r="CU37" s="1318"/>
      <c r="CV37" s="1318"/>
      <c r="CW37" s="1318"/>
      <c r="CX37" s="1318"/>
      <c r="CY37" s="1318"/>
      <c r="CZ37" s="1318"/>
      <c r="DA37" s="1318"/>
      <c r="DB37" s="1318"/>
      <c r="DC37" s="1318"/>
      <c r="DD37" s="1318"/>
      <c r="DE37" s="1318"/>
      <c r="DF37" s="1318"/>
      <c r="DG37" s="1318"/>
      <c r="DH37" s="1318"/>
      <c r="DI37" s="1318"/>
      <c r="DJ37" s="1318"/>
      <c r="DK37" s="1318"/>
      <c r="DL37" s="1318"/>
      <c r="DM37" s="1318"/>
      <c r="DN37" s="1318"/>
      <c r="DO37" s="1318"/>
      <c r="DP37" s="1318"/>
      <c r="DQ37" s="1318"/>
      <c r="DR37" s="1318"/>
      <c r="DS37" s="1318"/>
      <c r="DT37" s="1318"/>
      <c r="DU37" s="1318"/>
      <c r="DV37" s="1318"/>
      <c r="DW37" s="1318"/>
      <c r="DX37" s="1318"/>
      <c r="DY37" s="1318"/>
      <c r="DZ37" s="1318"/>
      <c r="EA37" s="1318"/>
      <c r="EB37" s="1318"/>
      <c r="EC37" s="1318"/>
      <c r="ED37" s="1318"/>
      <c r="EE37" s="1318"/>
      <c r="EF37" s="1318"/>
      <c r="EG37" s="1318"/>
      <c r="EH37" s="1318"/>
      <c r="EI37" s="1318"/>
      <c r="EJ37" s="1318"/>
      <c r="EK37" s="1318"/>
      <c r="EL37" s="1318"/>
      <c r="EM37" s="1318"/>
      <c r="EN37" s="1318"/>
      <c r="EO37" s="1318"/>
      <c r="EP37" s="1318"/>
      <c r="EQ37" s="1318"/>
      <c r="ER37" s="1318"/>
      <c r="ES37" s="1318"/>
      <c r="ET37" s="1318"/>
      <c r="EU37" s="1318"/>
      <c r="EV37" s="1318"/>
      <c r="EW37" s="1318"/>
      <c r="EX37" s="1318"/>
      <c r="EY37" s="1318"/>
      <c r="EZ37" s="1318"/>
      <c r="FA37" s="1318"/>
      <c r="FB37" s="1318"/>
      <c r="FC37" s="1318"/>
      <c r="FD37" s="1318"/>
      <c r="FE37" s="1318"/>
      <c r="FF37" s="1318"/>
      <c r="FG37" s="1318"/>
      <c r="FH37" s="1318"/>
      <c r="FI37" s="1318"/>
      <c r="FJ37" s="1318"/>
      <c r="FK37" s="1318"/>
      <c r="FL37" s="1318"/>
      <c r="FM37" s="1318"/>
      <c r="FN37" s="1318"/>
      <c r="FO37" s="1318"/>
      <c r="FP37" s="1318"/>
      <c r="FQ37" s="1318"/>
      <c r="FR37" s="1318"/>
      <c r="FS37" s="1318"/>
      <c r="FT37" s="1318"/>
      <c r="FU37" s="1318"/>
      <c r="FV37" s="1318"/>
      <c r="FW37" s="1318"/>
      <c r="FX37" s="1318"/>
      <c r="FY37" s="1318"/>
      <c r="FZ37" s="1318"/>
      <c r="GA37" s="1318"/>
      <c r="GB37" s="1318"/>
      <c r="GC37" s="1318"/>
      <c r="GD37" s="1318"/>
      <c r="GE37" s="1318"/>
      <c r="GF37" s="1318"/>
      <c r="GG37" s="1318"/>
      <c r="GH37" s="1318"/>
      <c r="GI37" s="1318"/>
      <c r="GJ37" s="1318"/>
      <c r="GK37" s="1318"/>
      <c r="GL37" s="1318"/>
      <c r="GM37" s="1318"/>
      <c r="GN37" s="1318"/>
      <c r="GO37" s="1318"/>
      <c r="GP37" s="1318"/>
      <c r="GQ37" s="1318"/>
      <c r="GR37" s="1318"/>
      <c r="GS37" s="1318"/>
      <c r="GT37" s="1318"/>
      <c r="GU37" s="1318"/>
      <c r="GV37" s="1318"/>
      <c r="GW37" s="1318"/>
      <c r="GX37" s="1318"/>
      <c r="GY37" s="1318"/>
      <c r="GZ37" s="1318"/>
      <c r="HA37" s="1318"/>
      <c r="HB37" s="1318"/>
      <c r="HC37" s="1318"/>
      <c r="HD37" s="1318"/>
      <c r="HE37" s="1318"/>
      <c r="HF37" s="1318"/>
      <c r="HG37" s="1318"/>
      <c r="HH37" s="1318"/>
      <c r="HI37" s="1318"/>
      <c r="HJ37" s="1318"/>
      <c r="HK37" s="1318"/>
      <c r="HL37" s="1318"/>
      <c r="HM37" s="1318"/>
      <c r="HN37" s="1318"/>
      <c r="HO37" s="1318"/>
      <c r="HP37" s="1318"/>
      <c r="HQ37" s="1318"/>
      <c r="HR37" s="1318"/>
      <c r="HS37" s="1318"/>
      <c r="HT37" s="1318"/>
      <c r="HU37" s="1318"/>
      <c r="HV37" s="1318"/>
      <c r="HW37" s="1318"/>
      <c r="HX37" s="1318"/>
      <c r="HY37" s="1318"/>
      <c r="HZ37" s="1318"/>
      <c r="IA37" s="1318"/>
      <c r="IB37" s="1318"/>
      <c r="IC37" s="1318"/>
      <c r="ID37" s="1318"/>
      <c r="IE37" s="1318"/>
      <c r="IF37" s="1318"/>
      <c r="IG37" s="1318"/>
      <c r="IH37" s="1318"/>
      <c r="II37" s="1318"/>
      <c r="IJ37" s="1318"/>
      <c r="IK37" s="1318"/>
      <c r="IL37" s="1318"/>
      <c r="IM37" s="1318"/>
      <c r="IN37" s="1318"/>
      <c r="IO37" s="1318"/>
      <c r="IP37" s="1318"/>
      <c r="IQ37" s="1318"/>
      <c r="IR37" s="1318"/>
      <c r="IS37" s="1318"/>
      <c r="IT37" s="1318"/>
      <c r="IU37" s="1318"/>
      <c r="IV37" s="1318"/>
    </row>
    <row r="38" spans="1:256" s="63" customFormat="1" ht="15" customHeight="1">
      <c r="A38" s="1322"/>
      <c r="B38" s="1322"/>
      <c r="C38" s="1322"/>
      <c r="D38" s="1322"/>
      <c r="E38" s="1322"/>
      <c r="F38" s="1322"/>
      <c r="G38" s="1322"/>
      <c r="H38" s="1322"/>
      <c r="I38" s="1322"/>
      <c r="J38" s="1322"/>
      <c r="K38" s="1322"/>
      <c r="L38" s="1322"/>
      <c r="M38" s="1322"/>
      <c r="N38" s="1322"/>
      <c r="O38" s="1322"/>
      <c r="P38" s="1322"/>
      <c r="Q38" s="1322"/>
      <c r="R38" s="1322"/>
      <c r="S38" s="1322"/>
      <c r="T38" s="1322"/>
      <c r="U38" s="1322"/>
      <c r="V38" s="1322"/>
      <c r="W38" s="1322"/>
      <c r="X38" s="1322"/>
      <c r="Y38" s="1322"/>
      <c r="Z38" s="1322"/>
      <c r="AA38" s="1322"/>
      <c r="AB38" s="1322"/>
      <c r="AC38" s="1322"/>
      <c r="AD38" s="1322"/>
      <c r="AE38" s="1322"/>
      <c r="AF38" s="1322"/>
      <c r="AG38" s="1322"/>
      <c r="AH38" s="1318"/>
      <c r="AI38" s="1318"/>
      <c r="AJ38" s="1318"/>
      <c r="AK38" s="1318"/>
      <c r="AL38" s="1318"/>
      <c r="AM38" s="1318"/>
      <c r="AN38" s="1318"/>
      <c r="AO38" s="1318"/>
      <c r="AP38" s="1318"/>
      <c r="AQ38" s="1318"/>
      <c r="AR38" s="1318"/>
      <c r="AS38" s="1318"/>
      <c r="AT38" s="1318"/>
      <c r="AU38" s="1318"/>
      <c r="AV38" s="1318"/>
      <c r="AW38" s="1318"/>
      <c r="AX38" s="1318"/>
      <c r="AY38" s="1318"/>
      <c r="AZ38" s="1318"/>
      <c r="BA38" s="1318"/>
      <c r="BB38" s="1318"/>
      <c r="BC38" s="1318"/>
      <c r="BD38" s="1318"/>
      <c r="BE38" s="1318"/>
      <c r="BF38" s="1318"/>
      <c r="BG38" s="1318"/>
      <c r="BH38" s="1318"/>
      <c r="BI38" s="1318"/>
      <c r="BJ38" s="1318"/>
      <c r="BK38" s="1318"/>
      <c r="BL38" s="1318"/>
      <c r="BM38" s="1318"/>
      <c r="BN38" s="1318"/>
      <c r="BO38" s="1318"/>
      <c r="BP38" s="1318"/>
      <c r="BQ38" s="1318"/>
      <c r="BR38" s="1318"/>
      <c r="BS38" s="1318"/>
      <c r="BT38" s="1318"/>
      <c r="BU38" s="1318"/>
      <c r="BV38" s="1318"/>
      <c r="BW38" s="1318"/>
      <c r="BX38" s="1318"/>
      <c r="BY38" s="1318"/>
      <c r="BZ38" s="1318"/>
      <c r="CA38" s="1318"/>
      <c r="CB38" s="1318"/>
      <c r="CC38" s="1318"/>
      <c r="CD38" s="1318"/>
      <c r="CE38" s="1318"/>
      <c r="CF38" s="1318"/>
      <c r="CG38" s="1318"/>
      <c r="CH38" s="1318"/>
      <c r="CI38" s="1318"/>
      <c r="CJ38" s="1318"/>
      <c r="CK38" s="1318"/>
      <c r="CL38" s="1318"/>
      <c r="CM38" s="1318"/>
      <c r="CN38" s="1318"/>
      <c r="CO38" s="1318"/>
      <c r="CP38" s="1318"/>
      <c r="CQ38" s="1318"/>
      <c r="CR38" s="1318"/>
      <c r="CS38" s="1318"/>
      <c r="CT38" s="1318"/>
      <c r="CU38" s="1318"/>
      <c r="CV38" s="1318"/>
      <c r="CW38" s="1318"/>
      <c r="CX38" s="1318"/>
      <c r="CY38" s="1318"/>
      <c r="CZ38" s="1318"/>
      <c r="DA38" s="1318"/>
      <c r="DB38" s="1318"/>
      <c r="DC38" s="1318"/>
      <c r="DD38" s="1318"/>
      <c r="DE38" s="1318"/>
      <c r="DF38" s="1318"/>
      <c r="DG38" s="1318"/>
      <c r="DH38" s="1318"/>
      <c r="DI38" s="1318"/>
      <c r="DJ38" s="1318"/>
      <c r="DK38" s="1318"/>
      <c r="DL38" s="1318"/>
      <c r="DM38" s="1318"/>
      <c r="DN38" s="1318"/>
      <c r="DO38" s="1318"/>
      <c r="DP38" s="1318"/>
      <c r="DQ38" s="1318"/>
      <c r="DR38" s="1318"/>
      <c r="DS38" s="1318"/>
      <c r="DT38" s="1318"/>
      <c r="DU38" s="1318"/>
      <c r="DV38" s="1318"/>
      <c r="DW38" s="1318"/>
      <c r="DX38" s="1318"/>
      <c r="DY38" s="1318"/>
      <c r="DZ38" s="1318"/>
      <c r="EA38" s="1318"/>
      <c r="EB38" s="1318"/>
      <c r="EC38" s="1318"/>
      <c r="ED38" s="1318"/>
      <c r="EE38" s="1318"/>
      <c r="EF38" s="1318"/>
      <c r="EG38" s="1318"/>
      <c r="EH38" s="1318"/>
      <c r="EI38" s="1318"/>
      <c r="EJ38" s="1318"/>
      <c r="EK38" s="1318"/>
      <c r="EL38" s="1318"/>
      <c r="EM38" s="1318"/>
      <c r="EN38" s="1318"/>
      <c r="EO38" s="1318"/>
      <c r="EP38" s="1318"/>
      <c r="EQ38" s="1318"/>
      <c r="ER38" s="1318"/>
      <c r="ES38" s="1318"/>
      <c r="ET38" s="1318"/>
      <c r="EU38" s="1318"/>
      <c r="EV38" s="1318"/>
      <c r="EW38" s="1318"/>
      <c r="EX38" s="1318"/>
      <c r="EY38" s="1318"/>
      <c r="EZ38" s="1318"/>
      <c r="FA38" s="1318"/>
      <c r="FB38" s="1318"/>
      <c r="FC38" s="1318"/>
      <c r="FD38" s="1318"/>
      <c r="FE38" s="1318"/>
      <c r="FF38" s="1318"/>
      <c r="FG38" s="1318"/>
      <c r="FH38" s="1318"/>
      <c r="FI38" s="1318"/>
      <c r="FJ38" s="1318"/>
      <c r="FK38" s="1318"/>
      <c r="FL38" s="1318"/>
      <c r="FM38" s="1318"/>
      <c r="FN38" s="1318"/>
      <c r="FO38" s="1318"/>
      <c r="FP38" s="1318"/>
      <c r="FQ38" s="1318"/>
      <c r="FR38" s="1318"/>
      <c r="FS38" s="1318"/>
      <c r="FT38" s="1318"/>
      <c r="FU38" s="1318"/>
      <c r="FV38" s="1318"/>
      <c r="FW38" s="1318"/>
      <c r="FX38" s="1318"/>
      <c r="FY38" s="1318"/>
      <c r="FZ38" s="1318"/>
      <c r="GA38" s="1318"/>
      <c r="GB38" s="1318"/>
      <c r="GC38" s="1318"/>
      <c r="GD38" s="1318"/>
      <c r="GE38" s="1318"/>
      <c r="GF38" s="1318"/>
      <c r="GG38" s="1318"/>
      <c r="GH38" s="1318"/>
      <c r="GI38" s="1318"/>
      <c r="GJ38" s="1318"/>
      <c r="GK38" s="1318"/>
      <c r="GL38" s="1318"/>
      <c r="GM38" s="1318"/>
      <c r="GN38" s="1318"/>
      <c r="GO38" s="1318"/>
      <c r="GP38" s="1318"/>
      <c r="GQ38" s="1318"/>
      <c r="GR38" s="1318"/>
      <c r="GS38" s="1318"/>
      <c r="GT38" s="1318"/>
      <c r="GU38" s="1318"/>
      <c r="GV38" s="1318"/>
      <c r="GW38" s="1318"/>
      <c r="GX38" s="1318"/>
      <c r="GY38" s="1318"/>
      <c r="GZ38" s="1318"/>
      <c r="HA38" s="1318"/>
      <c r="HB38" s="1318"/>
      <c r="HC38" s="1318"/>
      <c r="HD38" s="1318"/>
      <c r="HE38" s="1318"/>
      <c r="HF38" s="1318"/>
      <c r="HG38" s="1318"/>
      <c r="HH38" s="1318"/>
      <c r="HI38" s="1318"/>
      <c r="HJ38" s="1318"/>
      <c r="HK38" s="1318"/>
      <c r="HL38" s="1318"/>
      <c r="HM38" s="1318"/>
      <c r="HN38" s="1318"/>
      <c r="HO38" s="1318"/>
      <c r="HP38" s="1318"/>
      <c r="HQ38" s="1318"/>
      <c r="HR38" s="1318"/>
      <c r="HS38" s="1318"/>
      <c r="HT38" s="1318"/>
      <c r="HU38" s="1318"/>
      <c r="HV38" s="1318"/>
      <c r="HW38" s="1318"/>
      <c r="HX38" s="1318"/>
      <c r="HY38" s="1318"/>
      <c r="HZ38" s="1318"/>
      <c r="IA38" s="1318"/>
      <c r="IB38" s="1318"/>
      <c r="IC38" s="1318"/>
      <c r="ID38" s="1318"/>
      <c r="IE38" s="1318"/>
      <c r="IF38" s="1318"/>
      <c r="IG38" s="1318"/>
      <c r="IH38" s="1318"/>
      <c r="II38" s="1318"/>
      <c r="IJ38" s="1318"/>
      <c r="IK38" s="1318"/>
      <c r="IL38" s="1318"/>
      <c r="IM38" s="1318"/>
      <c r="IN38" s="1318"/>
      <c r="IO38" s="1318"/>
      <c r="IP38" s="1318"/>
      <c r="IQ38" s="1318"/>
      <c r="IR38" s="1318"/>
      <c r="IS38" s="1318"/>
      <c r="IT38" s="1318"/>
      <c r="IU38" s="1318"/>
      <c r="IV38" s="1318"/>
    </row>
    <row r="39" spans="1:256" s="63" customFormat="1" ht="15" customHeight="1">
      <c r="A39" s="1322"/>
      <c r="B39" s="1322"/>
      <c r="C39" s="1322"/>
      <c r="D39" s="1322"/>
      <c r="E39" s="1322"/>
      <c r="F39" s="1322"/>
      <c r="G39" s="1322"/>
      <c r="H39" s="1322"/>
      <c r="I39" s="1322"/>
      <c r="J39" s="1322"/>
      <c r="K39" s="1322"/>
      <c r="L39" s="1322"/>
      <c r="M39" s="1322"/>
      <c r="N39" s="1322"/>
      <c r="O39" s="1322"/>
      <c r="P39" s="1322"/>
      <c r="Q39" s="1322"/>
      <c r="R39" s="1322"/>
      <c r="S39" s="1322"/>
      <c r="T39" s="1322"/>
      <c r="U39" s="1322"/>
      <c r="V39" s="1322"/>
      <c r="W39" s="1322"/>
      <c r="X39" s="1322"/>
      <c r="Y39" s="1322"/>
      <c r="Z39" s="1322"/>
      <c r="AA39" s="1322"/>
      <c r="AB39" s="1322"/>
      <c r="AC39" s="1322"/>
      <c r="AD39" s="1322"/>
      <c r="AE39" s="1322"/>
      <c r="AF39" s="1322"/>
      <c r="AG39" s="1322"/>
      <c r="AH39" s="1318"/>
      <c r="AI39" s="1318"/>
      <c r="AJ39" s="1318"/>
      <c r="AK39" s="1318"/>
      <c r="AL39" s="1318"/>
      <c r="AM39" s="1318"/>
      <c r="AN39" s="1318"/>
      <c r="AO39" s="1318"/>
      <c r="AP39" s="1318"/>
      <c r="AQ39" s="1318"/>
      <c r="AR39" s="1318"/>
      <c r="AS39" s="1318"/>
      <c r="AT39" s="1318"/>
      <c r="AU39" s="1318"/>
      <c r="AV39" s="1318"/>
      <c r="AW39" s="1318"/>
      <c r="AX39" s="1318"/>
      <c r="AY39" s="1318"/>
      <c r="AZ39" s="1318"/>
      <c r="BA39" s="1318"/>
      <c r="BB39" s="1318"/>
      <c r="BC39" s="1318"/>
      <c r="BD39" s="1318"/>
      <c r="BE39" s="1318"/>
      <c r="BF39" s="1318"/>
      <c r="BG39" s="1318"/>
      <c r="BH39" s="1318"/>
      <c r="BI39" s="1318"/>
      <c r="BJ39" s="1318"/>
      <c r="BK39" s="1318"/>
      <c r="BL39" s="1318"/>
      <c r="BM39" s="1318"/>
      <c r="BN39" s="1318"/>
      <c r="BO39" s="1318"/>
      <c r="BP39" s="1318"/>
      <c r="BQ39" s="1318"/>
      <c r="BR39" s="1318"/>
      <c r="BS39" s="1318"/>
      <c r="BT39" s="1318"/>
      <c r="BU39" s="1318"/>
      <c r="BV39" s="1318"/>
      <c r="BW39" s="1318"/>
      <c r="BX39" s="1318"/>
      <c r="BY39" s="1318"/>
      <c r="BZ39" s="1318"/>
      <c r="CA39" s="1318"/>
      <c r="CB39" s="1318"/>
      <c r="CC39" s="1318"/>
      <c r="CD39" s="1318"/>
      <c r="CE39" s="1318"/>
      <c r="CF39" s="1318"/>
      <c r="CG39" s="1318"/>
      <c r="CH39" s="1318"/>
      <c r="CI39" s="1318"/>
      <c r="CJ39" s="1318"/>
      <c r="CK39" s="1318"/>
      <c r="CL39" s="1318"/>
      <c r="CM39" s="1318"/>
      <c r="CN39" s="1318"/>
      <c r="CO39" s="1318"/>
      <c r="CP39" s="1318"/>
      <c r="CQ39" s="1318"/>
      <c r="CR39" s="1318"/>
      <c r="CS39" s="1318"/>
      <c r="CT39" s="1318"/>
      <c r="CU39" s="1318"/>
      <c r="CV39" s="1318"/>
      <c r="CW39" s="1318"/>
      <c r="CX39" s="1318"/>
      <c r="CY39" s="1318"/>
      <c r="CZ39" s="1318"/>
      <c r="DA39" s="1318"/>
      <c r="DB39" s="1318"/>
      <c r="DC39" s="1318"/>
      <c r="DD39" s="1318"/>
      <c r="DE39" s="1318"/>
      <c r="DF39" s="1318"/>
      <c r="DG39" s="1318"/>
      <c r="DH39" s="1318"/>
      <c r="DI39" s="1318"/>
      <c r="DJ39" s="1318"/>
      <c r="DK39" s="1318"/>
      <c r="DL39" s="1318"/>
      <c r="DM39" s="1318"/>
      <c r="DN39" s="1318"/>
      <c r="DO39" s="1318"/>
      <c r="DP39" s="1318"/>
      <c r="DQ39" s="1318"/>
      <c r="DR39" s="1318"/>
      <c r="DS39" s="1318"/>
      <c r="DT39" s="1318"/>
      <c r="DU39" s="1318"/>
      <c r="DV39" s="1318"/>
      <c r="DW39" s="1318"/>
      <c r="DX39" s="1318"/>
      <c r="DY39" s="1318"/>
      <c r="DZ39" s="1318"/>
      <c r="EA39" s="1318"/>
      <c r="EB39" s="1318"/>
      <c r="EC39" s="1318"/>
      <c r="ED39" s="1318"/>
      <c r="EE39" s="1318"/>
      <c r="EF39" s="1318"/>
      <c r="EG39" s="1318"/>
      <c r="EH39" s="1318"/>
      <c r="EI39" s="1318"/>
      <c r="EJ39" s="1318"/>
      <c r="EK39" s="1318"/>
      <c r="EL39" s="1318"/>
      <c r="EM39" s="1318"/>
      <c r="EN39" s="1318"/>
      <c r="EO39" s="1318"/>
      <c r="EP39" s="1318"/>
      <c r="EQ39" s="1318"/>
      <c r="ER39" s="1318"/>
      <c r="ES39" s="1318"/>
      <c r="ET39" s="1318"/>
      <c r="EU39" s="1318"/>
      <c r="EV39" s="1318"/>
      <c r="EW39" s="1318"/>
      <c r="EX39" s="1318"/>
      <c r="EY39" s="1318"/>
      <c r="EZ39" s="1318"/>
      <c r="FA39" s="1318"/>
      <c r="FB39" s="1318"/>
      <c r="FC39" s="1318"/>
      <c r="FD39" s="1318"/>
      <c r="FE39" s="1318"/>
      <c r="FF39" s="1318"/>
      <c r="FG39" s="1318"/>
      <c r="FH39" s="1318"/>
      <c r="FI39" s="1318"/>
      <c r="FJ39" s="1318"/>
      <c r="FK39" s="1318"/>
      <c r="FL39" s="1318"/>
      <c r="FM39" s="1318"/>
      <c r="FN39" s="1318"/>
      <c r="FO39" s="1318"/>
      <c r="FP39" s="1318"/>
      <c r="FQ39" s="1318"/>
      <c r="FR39" s="1318"/>
      <c r="FS39" s="1318"/>
      <c r="FT39" s="1318"/>
      <c r="FU39" s="1318"/>
      <c r="FV39" s="1318"/>
      <c r="FW39" s="1318"/>
      <c r="FX39" s="1318"/>
      <c r="FY39" s="1318"/>
      <c r="FZ39" s="1318"/>
      <c r="GA39" s="1318"/>
      <c r="GB39" s="1318"/>
      <c r="GC39" s="1318"/>
      <c r="GD39" s="1318"/>
      <c r="GE39" s="1318"/>
      <c r="GF39" s="1318"/>
      <c r="GG39" s="1318"/>
      <c r="GH39" s="1318"/>
      <c r="GI39" s="1318"/>
      <c r="GJ39" s="1318"/>
      <c r="GK39" s="1318"/>
      <c r="GL39" s="1318"/>
      <c r="GM39" s="1318"/>
      <c r="GN39" s="1318"/>
      <c r="GO39" s="1318"/>
      <c r="GP39" s="1318"/>
      <c r="GQ39" s="1318"/>
      <c r="GR39" s="1318"/>
      <c r="GS39" s="1318"/>
      <c r="GT39" s="1318"/>
      <c r="GU39" s="1318"/>
      <c r="GV39" s="1318"/>
      <c r="GW39" s="1318"/>
      <c r="GX39" s="1318"/>
      <c r="GY39" s="1318"/>
      <c r="GZ39" s="1318"/>
      <c r="HA39" s="1318"/>
      <c r="HB39" s="1318"/>
      <c r="HC39" s="1318"/>
      <c r="HD39" s="1318"/>
      <c r="HE39" s="1318"/>
      <c r="HF39" s="1318"/>
      <c r="HG39" s="1318"/>
      <c r="HH39" s="1318"/>
      <c r="HI39" s="1318"/>
      <c r="HJ39" s="1318"/>
      <c r="HK39" s="1318"/>
      <c r="HL39" s="1318"/>
      <c r="HM39" s="1318"/>
      <c r="HN39" s="1318"/>
      <c r="HO39" s="1318"/>
      <c r="HP39" s="1318"/>
      <c r="HQ39" s="1318"/>
      <c r="HR39" s="1318"/>
      <c r="HS39" s="1318"/>
      <c r="HT39" s="1318"/>
      <c r="HU39" s="1318"/>
      <c r="HV39" s="1318"/>
      <c r="HW39" s="1318"/>
      <c r="HX39" s="1318"/>
      <c r="HY39" s="1318"/>
      <c r="HZ39" s="1318"/>
      <c r="IA39" s="1318"/>
      <c r="IB39" s="1318"/>
      <c r="IC39" s="1318"/>
      <c r="ID39" s="1318"/>
      <c r="IE39" s="1318"/>
      <c r="IF39" s="1318"/>
      <c r="IG39" s="1318"/>
      <c r="IH39" s="1318"/>
      <c r="II39" s="1318"/>
      <c r="IJ39" s="1318"/>
      <c r="IK39" s="1318"/>
      <c r="IL39" s="1318"/>
      <c r="IM39" s="1318"/>
      <c r="IN39" s="1318"/>
      <c r="IO39" s="1318"/>
      <c r="IP39" s="1318"/>
      <c r="IQ39" s="1318"/>
      <c r="IR39" s="1318"/>
      <c r="IS39" s="1318"/>
      <c r="IT39" s="1318"/>
      <c r="IU39" s="1318"/>
      <c r="IV39" s="1318"/>
    </row>
    <row r="40" spans="1:256" s="63" customFormat="1" ht="15" customHeight="1">
      <c r="A40" s="1322"/>
      <c r="B40" s="1322"/>
      <c r="C40" s="1322"/>
      <c r="D40" s="1322"/>
      <c r="E40" s="1322"/>
      <c r="F40" s="1322"/>
      <c r="G40" s="1322"/>
      <c r="H40" s="1322"/>
      <c r="I40" s="1322"/>
      <c r="J40" s="1322"/>
      <c r="K40" s="1322"/>
      <c r="L40" s="1322"/>
      <c r="M40" s="1322"/>
      <c r="N40" s="1322"/>
      <c r="O40" s="1322"/>
      <c r="P40" s="1322"/>
      <c r="Q40" s="1322"/>
      <c r="R40" s="1322"/>
      <c r="S40" s="1322"/>
      <c r="T40" s="1322"/>
      <c r="U40" s="1322"/>
      <c r="V40" s="1322"/>
      <c r="W40" s="1322"/>
      <c r="X40" s="1322"/>
      <c r="Y40" s="1322"/>
      <c r="Z40" s="1322"/>
      <c r="AA40" s="1322"/>
      <c r="AB40" s="1322"/>
      <c r="AC40" s="1322"/>
      <c r="AD40" s="1322"/>
      <c r="AE40" s="1322"/>
      <c r="AF40" s="1322"/>
      <c r="AG40" s="1322"/>
      <c r="AH40" s="1318"/>
      <c r="AI40" s="1318"/>
      <c r="AJ40" s="1318"/>
      <c r="AK40" s="1318"/>
      <c r="AL40" s="1318"/>
      <c r="AM40" s="1318"/>
      <c r="AN40" s="1318"/>
      <c r="AO40" s="1318"/>
      <c r="AP40" s="1318"/>
      <c r="AQ40" s="1318"/>
      <c r="AR40" s="1318"/>
      <c r="AS40" s="1318"/>
      <c r="AT40" s="1318"/>
      <c r="AU40" s="1318"/>
      <c r="AV40" s="1318"/>
      <c r="AW40" s="1318"/>
      <c r="AX40" s="1318"/>
      <c r="AY40" s="1318"/>
      <c r="AZ40" s="1318"/>
      <c r="BA40" s="1318"/>
      <c r="BB40" s="1318"/>
      <c r="BC40" s="1318"/>
      <c r="BD40" s="1318"/>
      <c r="BE40" s="1318"/>
      <c r="BF40" s="1318"/>
      <c r="BG40" s="1318"/>
      <c r="BH40" s="1318"/>
      <c r="BI40" s="1318"/>
      <c r="BJ40" s="1318"/>
      <c r="BK40" s="1318"/>
      <c r="BL40" s="1318"/>
      <c r="BM40" s="1318"/>
      <c r="BN40" s="1318"/>
      <c r="BO40" s="1318"/>
      <c r="BP40" s="1318"/>
      <c r="BQ40" s="1318"/>
      <c r="BR40" s="1318"/>
      <c r="BS40" s="1318"/>
      <c r="BT40" s="1318"/>
      <c r="BU40" s="1318"/>
      <c r="BV40" s="1318"/>
      <c r="BW40" s="1318"/>
      <c r="BX40" s="1318"/>
      <c r="BY40" s="1318"/>
      <c r="BZ40" s="1318"/>
      <c r="CA40" s="1318"/>
      <c r="CB40" s="1318"/>
      <c r="CC40" s="1318"/>
      <c r="CD40" s="1318"/>
      <c r="CE40" s="1318"/>
      <c r="CF40" s="1318"/>
      <c r="CG40" s="1318"/>
      <c r="CH40" s="1318"/>
      <c r="CI40" s="1318"/>
      <c r="CJ40" s="1318"/>
      <c r="CK40" s="1318"/>
      <c r="CL40" s="1318"/>
      <c r="CM40" s="1318"/>
      <c r="CN40" s="1318"/>
      <c r="CO40" s="1318"/>
      <c r="CP40" s="1318"/>
      <c r="CQ40" s="1318"/>
      <c r="CR40" s="1318"/>
      <c r="CS40" s="1318"/>
      <c r="CT40" s="1318"/>
      <c r="CU40" s="1318"/>
      <c r="CV40" s="1318"/>
      <c r="CW40" s="1318"/>
      <c r="CX40" s="1318"/>
      <c r="CY40" s="1318"/>
      <c r="CZ40" s="1318"/>
      <c r="DA40" s="1318"/>
      <c r="DB40" s="1318"/>
      <c r="DC40" s="1318"/>
      <c r="DD40" s="1318"/>
      <c r="DE40" s="1318"/>
      <c r="DF40" s="1318"/>
      <c r="DG40" s="1318"/>
      <c r="DH40" s="1318"/>
      <c r="DI40" s="1318"/>
      <c r="DJ40" s="1318"/>
      <c r="DK40" s="1318"/>
      <c r="DL40" s="1318"/>
      <c r="DM40" s="1318"/>
      <c r="DN40" s="1318"/>
      <c r="DO40" s="1318"/>
      <c r="DP40" s="1318"/>
      <c r="DQ40" s="1318"/>
      <c r="DR40" s="1318"/>
      <c r="DS40" s="1318"/>
      <c r="DT40" s="1318"/>
      <c r="DU40" s="1318"/>
      <c r="DV40" s="1318"/>
      <c r="DW40" s="1318"/>
      <c r="DX40" s="1318"/>
      <c r="DY40" s="1318"/>
      <c r="DZ40" s="1318"/>
      <c r="EA40" s="1318"/>
      <c r="EB40" s="1318"/>
      <c r="EC40" s="1318"/>
      <c r="ED40" s="1318"/>
      <c r="EE40" s="1318"/>
      <c r="EF40" s="1318"/>
      <c r="EG40" s="1318"/>
      <c r="EH40" s="1318"/>
      <c r="EI40" s="1318"/>
      <c r="EJ40" s="1318"/>
      <c r="EK40" s="1318"/>
      <c r="EL40" s="1318"/>
      <c r="EM40" s="1318"/>
      <c r="EN40" s="1318"/>
      <c r="EO40" s="1318"/>
      <c r="EP40" s="1318"/>
      <c r="EQ40" s="1318"/>
      <c r="ER40" s="1318"/>
      <c r="ES40" s="1318"/>
      <c r="ET40" s="1318"/>
      <c r="EU40" s="1318"/>
      <c r="EV40" s="1318"/>
      <c r="EW40" s="1318"/>
      <c r="EX40" s="1318"/>
      <c r="EY40" s="1318"/>
      <c r="EZ40" s="1318"/>
      <c r="FA40" s="1318"/>
      <c r="FB40" s="1318"/>
      <c r="FC40" s="1318"/>
      <c r="FD40" s="1318"/>
      <c r="FE40" s="1318"/>
      <c r="FF40" s="1318"/>
      <c r="FG40" s="1318"/>
      <c r="FH40" s="1318"/>
      <c r="FI40" s="1318"/>
      <c r="FJ40" s="1318"/>
      <c r="FK40" s="1318"/>
      <c r="FL40" s="1318"/>
      <c r="FM40" s="1318"/>
      <c r="FN40" s="1318"/>
      <c r="FO40" s="1318"/>
      <c r="FP40" s="1318"/>
      <c r="FQ40" s="1318"/>
      <c r="FR40" s="1318"/>
      <c r="FS40" s="1318"/>
      <c r="FT40" s="1318"/>
      <c r="FU40" s="1318"/>
      <c r="FV40" s="1318"/>
      <c r="FW40" s="1318"/>
      <c r="FX40" s="1318"/>
      <c r="FY40" s="1318"/>
      <c r="FZ40" s="1318"/>
      <c r="GA40" s="1318"/>
      <c r="GB40" s="1318"/>
      <c r="GC40" s="1318"/>
      <c r="GD40" s="1318"/>
      <c r="GE40" s="1318"/>
      <c r="GF40" s="1318"/>
      <c r="GG40" s="1318"/>
      <c r="GH40" s="1318"/>
      <c r="GI40" s="1318"/>
      <c r="GJ40" s="1318"/>
      <c r="GK40" s="1318"/>
      <c r="GL40" s="1318"/>
      <c r="GM40" s="1318"/>
      <c r="GN40" s="1318"/>
      <c r="GO40" s="1318"/>
      <c r="GP40" s="1318"/>
      <c r="GQ40" s="1318"/>
      <c r="GR40" s="1318"/>
      <c r="GS40" s="1318"/>
      <c r="GT40" s="1318"/>
      <c r="GU40" s="1318"/>
      <c r="GV40" s="1318"/>
      <c r="GW40" s="1318"/>
      <c r="GX40" s="1318"/>
      <c r="GY40" s="1318"/>
      <c r="GZ40" s="1318"/>
      <c r="HA40" s="1318"/>
      <c r="HB40" s="1318"/>
      <c r="HC40" s="1318"/>
      <c r="HD40" s="1318"/>
      <c r="HE40" s="1318"/>
      <c r="HF40" s="1318"/>
      <c r="HG40" s="1318"/>
      <c r="HH40" s="1318"/>
      <c r="HI40" s="1318"/>
      <c r="HJ40" s="1318"/>
      <c r="HK40" s="1318"/>
      <c r="HL40" s="1318"/>
      <c r="HM40" s="1318"/>
      <c r="HN40" s="1318"/>
      <c r="HO40" s="1318"/>
      <c r="HP40" s="1318"/>
      <c r="HQ40" s="1318"/>
      <c r="HR40" s="1318"/>
      <c r="HS40" s="1318"/>
      <c r="HT40" s="1318"/>
      <c r="HU40" s="1318"/>
      <c r="HV40" s="1318"/>
      <c r="HW40" s="1318"/>
      <c r="HX40" s="1318"/>
      <c r="HY40" s="1318"/>
      <c r="HZ40" s="1318"/>
      <c r="IA40" s="1318"/>
      <c r="IB40" s="1318"/>
      <c r="IC40" s="1318"/>
      <c r="ID40" s="1318"/>
      <c r="IE40" s="1318"/>
      <c r="IF40" s="1318"/>
      <c r="IG40" s="1318"/>
      <c r="IH40" s="1318"/>
      <c r="II40" s="1318"/>
      <c r="IJ40" s="1318"/>
      <c r="IK40" s="1318"/>
      <c r="IL40" s="1318"/>
      <c r="IM40" s="1318"/>
      <c r="IN40" s="1318"/>
      <c r="IO40" s="1318"/>
      <c r="IP40" s="1318"/>
      <c r="IQ40" s="1318"/>
      <c r="IR40" s="1318"/>
      <c r="IS40" s="1318"/>
      <c r="IT40" s="1318"/>
      <c r="IU40" s="1318"/>
      <c r="IV40" s="1318"/>
    </row>
    <row r="41" spans="1:256" s="63" customFormat="1" ht="15" customHeight="1">
      <c r="A41" s="1322"/>
      <c r="B41" s="1322"/>
      <c r="C41" s="1322"/>
      <c r="D41" s="1322"/>
      <c r="E41" s="1322"/>
      <c r="F41" s="1322"/>
      <c r="G41" s="1322"/>
      <c r="H41" s="1322"/>
      <c r="I41" s="1322"/>
      <c r="J41" s="1322"/>
      <c r="K41" s="1322"/>
      <c r="L41" s="1322"/>
      <c r="M41" s="1322"/>
      <c r="N41" s="1322"/>
      <c r="O41" s="1322"/>
      <c r="P41" s="1322"/>
      <c r="Q41" s="1322"/>
      <c r="R41" s="1322"/>
      <c r="S41" s="1322"/>
      <c r="T41" s="1322"/>
      <c r="U41" s="1322"/>
      <c r="V41" s="1322"/>
      <c r="W41" s="1322"/>
      <c r="X41" s="1322"/>
      <c r="Y41" s="1322"/>
      <c r="Z41" s="1322"/>
      <c r="AA41" s="1322"/>
      <c r="AB41" s="1322"/>
      <c r="AC41" s="1322"/>
      <c r="AD41" s="1322"/>
      <c r="AE41" s="1322"/>
      <c r="AF41" s="1322"/>
      <c r="AG41" s="1322"/>
      <c r="AH41" s="1318"/>
      <c r="AI41" s="1318"/>
      <c r="AJ41" s="1318"/>
      <c r="AK41" s="1318"/>
      <c r="AL41" s="1318"/>
      <c r="AM41" s="1318"/>
      <c r="AN41" s="1318"/>
      <c r="AO41" s="1318"/>
      <c r="AP41" s="1318"/>
      <c r="AQ41" s="1318"/>
      <c r="AR41" s="1318"/>
      <c r="AS41" s="1318"/>
      <c r="AT41" s="1318"/>
      <c r="AU41" s="1318"/>
      <c r="AV41" s="1318"/>
      <c r="AW41" s="1318"/>
      <c r="AX41" s="1318"/>
      <c r="AY41" s="1318"/>
      <c r="AZ41" s="1318"/>
      <c r="BA41" s="1318"/>
      <c r="BB41" s="1318"/>
      <c r="BC41" s="1318"/>
      <c r="BD41" s="1318"/>
      <c r="BE41" s="1318"/>
      <c r="BF41" s="1318"/>
      <c r="BG41" s="1318"/>
      <c r="BH41" s="1318"/>
      <c r="BI41" s="1318"/>
      <c r="BJ41" s="1318"/>
      <c r="BK41" s="1318"/>
      <c r="BL41" s="1318"/>
      <c r="BM41" s="1318"/>
      <c r="BN41" s="1318"/>
      <c r="BO41" s="1318"/>
      <c r="BP41" s="1318"/>
      <c r="BQ41" s="1318"/>
      <c r="BR41" s="1318"/>
      <c r="BS41" s="1318"/>
      <c r="BT41" s="1318"/>
      <c r="BU41" s="1318"/>
      <c r="BV41" s="1318"/>
      <c r="BW41" s="1318"/>
      <c r="BX41" s="1318"/>
      <c r="BY41" s="1318"/>
      <c r="BZ41" s="1318"/>
      <c r="CA41" s="1318"/>
      <c r="CB41" s="1318"/>
      <c r="CC41" s="1318"/>
      <c r="CD41" s="1318"/>
      <c r="CE41" s="1318"/>
      <c r="CF41" s="1318"/>
      <c r="CG41" s="1318"/>
      <c r="CH41" s="1318"/>
      <c r="CI41" s="1318"/>
      <c r="CJ41" s="1318"/>
      <c r="CK41" s="1318"/>
      <c r="CL41" s="1318"/>
      <c r="CM41" s="1318"/>
      <c r="CN41" s="1318"/>
      <c r="CO41" s="1318"/>
      <c r="CP41" s="1318"/>
      <c r="CQ41" s="1318"/>
      <c r="CR41" s="1318"/>
      <c r="CS41" s="1318"/>
      <c r="CT41" s="1318"/>
      <c r="CU41" s="1318"/>
      <c r="CV41" s="1318"/>
      <c r="CW41" s="1318"/>
      <c r="CX41" s="1318"/>
      <c r="CY41" s="1318"/>
      <c r="CZ41" s="1318"/>
      <c r="DA41" s="1318"/>
      <c r="DB41" s="1318"/>
      <c r="DC41" s="1318"/>
      <c r="DD41" s="1318"/>
      <c r="DE41" s="1318"/>
      <c r="DF41" s="1318"/>
      <c r="DG41" s="1318"/>
      <c r="DH41" s="1318"/>
      <c r="DI41" s="1318"/>
      <c r="DJ41" s="1318"/>
      <c r="DK41" s="1318"/>
      <c r="DL41" s="1318"/>
      <c r="DM41" s="1318"/>
      <c r="DN41" s="1318"/>
      <c r="DO41" s="1318"/>
      <c r="DP41" s="1318"/>
      <c r="DQ41" s="1318"/>
      <c r="DR41" s="1318"/>
      <c r="DS41" s="1318"/>
      <c r="DT41" s="1318"/>
      <c r="DU41" s="1318"/>
      <c r="DV41" s="1318"/>
      <c r="DW41" s="1318"/>
      <c r="DX41" s="1318"/>
      <c r="DY41" s="1318"/>
      <c r="DZ41" s="1318"/>
      <c r="EA41" s="1318"/>
      <c r="EB41" s="1318"/>
      <c r="EC41" s="1318"/>
      <c r="ED41" s="1318"/>
      <c r="EE41" s="1318"/>
      <c r="EF41" s="1318"/>
      <c r="EG41" s="1318"/>
      <c r="EH41" s="1318"/>
      <c r="EI41" s="1318"/>
      <c r="EJ41" s="1318"/>
      <c r="EK41" s="1318"/>
      <c r="EL41" s="1318"/>
      <c r="EM41" s="1318"/>
      <c r="EN41" s="1318"/>
      <c r="EO41" s="1318"/>
      <c r="EP41" s="1318"/>
      <c r="EQ41" s="1318"/>
      <c r="ER41" s="1318"/>
      <c r="ES41" s="1318"/>
      <c r="ET41" s="1318"/>
      <c r="EU41" s="1318"/>
      <c r="EV41" s="1318"/>
      <c r="EW41" s="1318"/>
      <c r="EX41" s="1318"/>
      <c r="EY41" s="1318"/>
      <c r="EZ41" s="1318"/>
      <c r="FA41" s="1318"/>
      <c r="FB41" s="1318"/>
      <c r="FC41" s="1318"/>
      <c r="FD41" s="1318"/>
      <c r="FE41" s="1318"/>
      <c r="FF41" s="1318"/>
      <c r="FG41" s="1318"/>
      <c r="FH41" s="1318"/>
      <c r="FI41" s="1318"/>
      <c r="FJ41" s="1318"/>
      <c r="FK41" s="1318"/>
      <c r="FL41" s="1318"/>
      <c r="FM41" s="1318"/>
      <c r="FN41" s="1318"/>
      <c r="FO41" s="1318"/>
      <c r="FP41" s="1318"/>
      <c r="FQ41" s="1318"/>
      <c r="FR41" s="1318"/>
      <c r="FS41" s="1318"/>
      <c r="FT41" s="1318"/>
      <c r="FU41" s="1318"/>
      <c r="FV41" s="1318"/>
      <c r="FW41" s="1318"/>
      <c r="FX41" s="1318"/>
      <c r="FY41" s="1318"/>
      <c r="FZ41" s="1318"/>
      <c r="GA41" s="1318"/>
      <c r="GB41" s="1318"/>
      <c r="GC41" s="1318"/>
      <c r="GD41" s="1318"/>
      <c r="GE41" s="1318"/>
      <c r="GF41" s="1318"/>
      <c r="GG41" s="1318"/>
      <c r="GH41" s="1318"/>
      <c r="GI41" s="1318"/>
      <c r="GJ41" s="1318"/>
      <c r="GK41" s="1318"/>
      <c r="GL41" s="1318"/>
      <c r="GM41" s="1318"/>
      <c r="GN41" s="1318"/>
      <c r="GO41" s="1318"/>
      <c r="GP41" s="1318"/>
      <c r="GQ41" s="1318"/>
      <c r="GR41" s="1318"/>
      <c r="GS41" s="1318"/>
      <c r="GT41" s="1318"/>
      <c r="GU41" s="1318"/>
      <c r="GV41" s="1318"/>
      <c r="GW41" s="1318"/>
      <c r="GX41" s="1318"/>
      <c r="GY41" s="1318"/>
      <c r="GZ41" s="1318"/>
      <c r="HA41" s="1318"/>
      <c r="HB41" s="1318"/>
      <c r="HC41" s="1318"/>
      <c r="HD41" s="1318"/>
      <c r="HE41" s="1318"/>
      <c r="HF41" s="1318"/>
      <c r="HG41" s="1318"/>
      <c r="HH41" s="1318"/>
      <c r="HI41" s="1318"/>
      <c r="HJ41" s="1318"/>
      <c r="HK41" s="1318"/>
      <c r="HL41" s="1318"/>
      <c r="HM41" s="1318"/>
      <c r="HN41" s="1318"/>
      <c r="HO41" s="1318"/>
      <c r="HP41" s="1318"/>
      <c r="HQ41" s="1318"/>
      <c r="HR41" s="1318"/>
      <c r="HS41" s="1318"/>
      <c r="HT41" s="1318"/>
      <c r="HU41" s="1318"/>
      <c r="HV41" s="1318"/>
      <c r="HW41" s="1318"/>
      <c r="HX41" s="1318"/>
      <c r="HY41" s="1318"/>
      <c r="HZ41" s="1318"/>
      <c r="IA41" s="1318"/>
      <c r="IB41" s="1318"/>
      <c r="IC41" s="1318"/>
      <c r="ID41" s="1318"/>
      <c r="IE41" s="1318"/>
      <c r="IF41" s="1318"/>
      <c r="IG41" s="1318"/>
      <c r="IH41" s="1318"/>
      <c r="II41" s="1318"/>
      <c r="IJ41" s="1318"/>
      <c r="IK41" s="1318"/>
      <c r="IL41" s="1318"/>
      <c r="IM41" s="1318"/>
      <c r="IN41" s="1318"/>
      <c r="IO41" s="1318"/>
      <c r="IP41" s="1318"/>
      <c r="IQ41" s="1318"/>
      <c r="IR41" s="1318"/>
      <c r="IS41" s="1318"/>
      <c r="IT41" s="1318"/>
      <c r="IU41" s="1318"/>
      <c r="IV41" s="1318"/>
    </row>
    <row r="42" spans="1:256" s="63" customFormat="1" ht="15" customHeight="1">
      <c r="A42" s="1322"/>
      <c r="B42" s="1322"/>
      <c r="C42" s="1322"/>
      <c r="D42" s="1322"/>
      <c r="E42" s="1322"/>
      <c r="F42" s="1322"/>
      <c r="G42" s="1322"/>
      <c r="H42" s="1322"/>
      <c r="I42" s="1322"/>
      <c r="J42" s="1322"/>
      <c r="K42" s="1322"/>
      <c r="L42" s="1322"/>
      <c r="M42" s="1322"/>
      <c r="N42" s="1322"/>
      <c r="O42" s="1322"/>
      <c r="P42" s="1322"/>
      <c r="Q42" s="1322"/>
      <c r="R42" s="1322"/>
      <c r="S42" s="1322"/>
      <c r="T42" s="1322"/>
      <c r="U42" s="1322"/>
      <c r="V42" s="1322"/>
      <c r="W42" s="1322"/>
      <c r="X42" s="1322"/>
      <c r="Y42" s="1322"/>
      <c r="Z42" s="1322"/>
      <c r="AA42" s="1322"/>
      <c r="AB42" s="1322"/>
      <c r="AC42" s="1322"/>
      <c r="AD42" s="1322"/>
      <c r="AE42" s="1322"/>
      <c r="AF42" s="1322"/>
      <c r="AG42" s="1322"/>
      <c r="AH42" s="1318"/>
      <c r="AI42" s="1318"/>
      <c r="AJ42" s="1318"/>
      <c r="AK42" s="1318"/>
      <c r="AL42" s="1318"/>
      <c r="AM42" s="1318"/>
      <c r="AN42" s="1318"/>
      <c r="AO42" s="1318"/>
      <c r="AP42" s="1318"/>
      <c r="AQ42" s="1318"/>
      <c r="AR42" s="1318"/>
      <c r="AS42" s="1318"/>
      <c r="AT42" s="1318"/>
      <c r="AU42" s="1318"/>
      <c r="AV42" s="1318"/>
      <c r="AW42" s="1318"/>
      <c r="AX42" s="1318"/>
      <c r="AY42" s="1318"/>
      <c r="AZ42" s="1318"/>
      <c r="BA42" s="1318"/>
      <c r="BB42" s="1318"/>
      <c r="BC42" s="1318"/>
      <c r="BD42" s="1318"/>
      <c r="BE42" s="1318"/>
      <c r="BF42" s="1318"/>
      <c r="BG42" s="1318"/>
      <c r="BH42" s="1318"/>
      <c r="BI42" s="1318"/>
      <c r="BJ42" s="1318"/>
      <c r="BK42" s="1318"/>
      <c r="BL42" s="1318"/>
      <c r="BM42" s="1318"/>
      <c r="BN42" s="1318"/>
      <c r="BO42" s="1318"/>
      <c r="BP42" s="1318"/>
      <c r="BQ42" s="1318"/>
      <c r="BR42" s="1318"/>
      <c r="BS42" s="1318"/>
      <c r="BT42" s="1318"/>
      <c r="BU42" s="1318"/>
      <c r="BV42" s="1318"/>
      <c r="BW42" s="1318"/>
      <c r="BX42" s="1318"/>
      <c r="BY42" s="1318"/>
      <c r="BZ42" s="1318"/>
      <c r="CA42" s="1318"/>
      <c r="CB42" s="1318"/>
      <c r="CC42" s="1318"/>
      <c r="CD42" s="1318"/>
      <c r="CE42" s="1318"/>
      <c r="CF42" s="1318"/>
      <c r="CG42" s="1318"/>
      <c r="CH42" s="1318"/>
      <c r="CI42" s="1318"/>
      <c r="CJ42" s="1318"/>
      <c r="CK42" s="1318"/>
      <c r="CL42" s="1318"/>
      <c r="CM42" s="1318"/>
      <c r="CN42" s="1318"/>
      <c r="CO42" s="1318"/>
      <c r="CP42" s="1318"/>
      <c r="CQ42" s="1318"/>
      <c r="CR42" s="1318"/>
      <c r="CS42" s="1318"/>
      <c r="CT42" s="1318"/>
      <c r="CU42" s="1318"/>
      <c r="CV42" s="1318"/>
      <c r="CW42" s="1318"/>
      <c r="CX42" s="1318"/>
      <c r="CY42" s="1318"/>
      <c r="CZ42" s="1318"/>
      <c r="DA42" s="1318"/>
      <c r="DB42" s="1318"/>
      <c r="DC42" s="1318"/>
      <c r="DD42" s="1318"/>
      <c r="DE42" s="1318"/>
      <c r="DF42" s="1318"/>
      <c r="DG42" s="1318"/>
      <c r="DH42" s="1318"/>
      <c r="DI42" s="1318"/>
      <c r="DJ42" s="1318"/>
      <c r="DK42" s="1318"/>
      <c r="DL42" s="1318"/>
      <c r="DM42" s="1318"/>
      <c r="DN42" s="1318"/>
      <c r="DO42" s="1318"/>
      <c r="DP42" s="1318"/>
      <c r="DQ42" s="1318"/>
      <c r="DR42" s="1318"/>
      <c r="DS42" s="1318"/>
      <c r="DT42" s="1318"/>
      <c r="DU42" s="1318"/>
      <c r="DV42" s="1318"/>
      <c r="DW42" s="1318"/>
      <c r="DX42" s="1318"/>
      <c r="DY42" s="1318"/>
      <c r="DZ42" s="1318"/>
      <c r="EA42" s="1318"/>
      <c r="EB42" s="1318"/>
      <c r="EC42" s="1318"/>
      <c r="ED42" s="1318"/>
      <c r="EE42" s="1318"/>
      <c r="EF42" s="1318"/>
      <c r="EG42" s="1318"/>
      <c r="EH42" s="1318"/>
      <c r="EI42" s="1318"/>
      <c r="EJ42" s="1318"/>
      <c r="EK42" s="1318"/>
      <c r="EL42" s="1318"/>
      <c r="EM42" s="1318"/>
      <c r="EN42" s="1318"/>
      <c r="EO42" s="1318"/>
      <c r="EP42" s="1318"/>
      <c r="EQ42" s="1318"/>
      <c r="ER42" s="1318"/>
      <c r="ES42" s="1318"/>
      <c r="ET42" s="1318"/>
      <c r="EU42" s="1318"/>
      <c r="EV42" s="1318"/>
      <c r="EW42" s="1318"/>
      <c r="EX42" s="1318"/>
      <c r="EY42" s="1318"/>
      <c r="EZ42" s="1318"/>
      <c r="FA42" s="1318"/>
      <c r="FB42" s="1318"/>
      <c r="FC42" s="1318"/>
      <c r="FD42" s="1318"/>
      <c r="FE42" s="1318"/>
      <c r="FF42" s="1318"/>
      <c r="FG42" s="1318"/>
      <c r="FH42" s="1318"/>
      <c r="FI42" s="1318"/>
      <c r="FJ42" s="1318"/>
      <c r="FK42" s="1318"/>
      <c r="FL42" s="1318"/>
      <c r="FM42" s="1318"/>
      <c r="FN42" s="1318"/>
      <c r="FO42" s="1318"/>
      <c r="FP42" s="1318"/>
      <c r="FQ42" s="1318"/>
      <c r="FR42" s="1318"/>
      <c r="FS42" s="1318"/>
      <c r="FT42" s="1318"/>
      <c r="FU42" s="1318"/>
      <c r="FV42" s="1318"/>
      <c r="FW42" s="1318"/>
      <c r="FX42" s="1318"/>
      <c r="FY42" s="1318"/>
      <c r="FZ42" s="1318"/>
      <c r="GA42" s="1318"/>
      <c r="GB42" s="1318"/>
      <c r="GC42" s="1318"/>
      <c r="GD42" s="1318"/>
      <c r="GE42" s="1318"/>
      <c r="GF42" s="1318"/>
      <c r="GG42" s="1318"/>
      <c r="GH42" s="1318"/>
      <c r="GI42" s="1318"/>
      <c r="GJ42" s="1318"/>
      <c r="GK42" s="1318"/>
      <c r="GL42" s="1318"/>
      <c r="GM42" s="1318"/>
      <c r="GN42" s="1318"/>
      <c r="GO42" s="1318"/>
      <c r="GP42" s="1318"/>
      <c r="GQ42" s="1318"/>
      <c r="GR42" s="1318"/>
      <c r="GS42" s="1318"/>
      <c r="GT42" s="1318"/>
      <c r="GU42" s="1318"/>
      <c r="GV42" s="1318"/>
      <c r="GW42" s="1318"/>
      <c r="GX42" s="1318"/>
      <c r="GY42" s="1318"/>
      <c r="GZ42" s="1318"/>
      <c r="HA42" s="1318"/>
      <c r="HB42" s="1318"/>
      <c r="HC42" s="1318"/>
      <c r="HD42" s="1318"/>
      <c r="HE42" s="1318"/>
      <c r="HF42" s="1318"/>
      <c r="HG42" s="1318"/>
      <c r="HH42" s="1318"/>
      <c r="HI42" s="1318"/>
      <c r="HJ42" s="1318"/>
      <c r="HK42" s="1318"/>
      <c r="HL42" s="1318"/>
      <c r="HM42" s="1318"/>
      <c r="HN42" s="1318"/>
      <c r="HO42" s="1318"/>
      <c r="HP42" s="1318"/>
      <c r="HQ42" s="1318"/>
      <c r="HR42" s="1318"/>
      <c r="HS42" s="1318"/>
      <c r="HT42" s="1318"/>
      <c r="HU42" s="1318"/>
      <c r="HV42" s="1318"/>
      <c r="HW42" s="1318"/>
      <c r="HX42" s="1318"/>
      <c r="HY42" s="1318"/>
      <c r="HZ42" s="1318"/>
      <c r="IA42" s="1318"/>
      <c r="IB42" s="1318"/>
      <c r="IC42" s="1318"/>
      <c r="ID42" s="1318"/>
      <c r="IE42" s="1318"/>
      <c r="IF42" s="1318"/>
      <c r="IG42" s="1318"/>
      <c r="IH42" s="1318"/>
      <c r="II42" s="1318"/>
      <c r="IJ42" s="1318"/>
      <c r="IK42" s="1318"/>
      <c r="IL42" s="1318"/>
      <c r="IM42" s="1318"/>
      <c r="IN42" s="1318"/>
      <c r="IO42" s="1318"/>
      <c r="IP42" s="1318"/>
      <c r="IQ42" s="1318"/>
      <c r="IR42" s="1318"/>
      <c r="IS42" s="1318"/>
      <c r="IT42" s="1318"/>
      <c r="IU42" s="1318"/>
      <c r="IV42" s="1318"/>
    </row>
    <row r="43" spans="1:256" s="63" customFormat="1" ht="15" customHeight="1">
      <c r="A43" s="1322"/>
      <c r="B43" s="1322"/>
      <c r="C43" s="1322"/>
      <c r="D43" s="1322"/>
      <c r="E43" s="1322"/>
      <c r="F43" s="1322"/>
      <c r="G43" s="1322"/>
      <c r="H43" s="1322"/>
      <c r="I43" s="1322"/>
      <c r="J43" s="1322"/>
      <c r="K43" s="1322"/>
      <c r="L43" s="1322"/>
      <c r="M43" s="1322"/>
      <c r="N43" s="1322"/>
      <c r="O43" s="1322"/>
      <c r="P43" s="1322"/>
      <c r="Q43" s="1322"/>
      <c r="R43" s="1322"/>
      <c r="S43" s="1322"/>
      <c r="T43" s="1322"/>
      <c r="U43" s="1322"/>
      <c r="V43" s="1322"/>
      <c r="W43" s="1322"/>
      <c r="X43" s="1322"/>
      <c r="Y43" s="1322"/>
      <c r="Z43" s="1322"/>
      <c r="AA43" s="1322"/>
      <c r="AB43" s="1322"/>
      <c r="AC43" s="1322"/>
      <c r="AD43" s="1322"/>
      <c r="AE43" s="1322"/>
      <c r="AF43" s="1322"/>
      <c r="AG43" s="1322"/>
      <c r="AH43" s="1318"/>
      <c r="AI43" s="1318"/>
      <c r="AJ43" s="1318"/>
      <c r="AK43" s="1318"/>
      <c r="AL43" s="1318"/>
      <c r="AM43" s="1318"/>
      <c r="AN43" s="1318"/>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8"/>
      <c r="DD43" s="1318"/>
      <c r="DE43" s="1318"/>
      <c r="DF43" s="1318"/>
      <c r="DG43" s="1318"/>
      <c r="DH43" s="1318"/>
      <c r="DI43" s="1318"/>
      <c r="DJ43" s="1318"/>
      <c r="DK43" s="1318"/>
      <c r="DL43" s="1318"/>
      <c r="DM43" s="1318"/>
      <c r="DN43" s="1318"/>
      <c r="DO43" s="1318"/>
      <c r="DP43" s="1318"/>
      <c r="DQ43" s="1318"/>
      <c r="DR43" s="1318"/>
      <c r="DS43" s="1318"/>
      <c r="DT43" s="1318"/>
      <c r="DU43" s="1318"/>
      <c r="DV43" s="1318"/>
      <c r="DW43" s="1318"/>
      <c r="DX43" s="1318"/>
      <c r="DY43" s="1318"/>
      <c r="DZ43" s="1318"/>
      <c r="EA43" s="1318"/>
      <c r="EB43" s="1318"/>
      <c r="EC43" s="1318"/>
      <c r="ED43" s="1318"/>
      <c r="EE43" s="1318"/>
      <c r="EF43" s="1318"/>
      <c r="EG43" s="1318"/>
      <c r="EH43" s="1318"/>
      <c r="EI43" s="1318"/>
      <c r="EJ43" s="1318"/>
      <c r="EK43" s="1318"/>
      <c r="EL43" s="1318"/>
      <c r="EM43" s="1318"/>
      <c r="EN43" s="1318"/>
      <c r="EO43" s="1318"/>
      <c r="EP43" s="1318"/>
      <c r="EQ43" s="1318"/>
      <c r="ER43" s="1318"/>
      <c r="ES43" s="1318"/>
      <c r="ET43" s="1318"/>
      <c r="EU43" s="1318"/>
      <c r="EV43" s="1318"/>
      <c r="EW43" s="1318"/>
      <c r="EX43" s="1318"/>
      <c r="EY43" s="1318"/>
      <c r="EZ43" s="1318"/>
      <c r="FA43" s="1318"/>
      <c r="FB43" s="1318"/>
      <c r="FC43" s="1318"/>
      <c r="FD43" s="1318"/>
      <c r="FE43" s="1318"/>
      <c r="FF43" s="1318"/>
      <c r="FG43" s="1318"/>
      <c r="FH43" s="1318"/>
      <c r="FI43" s="1318"/>
      <c r="FJ43" s="1318"/>
      <c r="FK43" s="1318"/>
      <c r="FL43" s="1318"/>
      <c r="FM43" s="1318"/>
      <c r="FN43" s="1318"/>
      <c r="FO43" s="1318"/>
      <c r="FP43" s="1318"/>
      <c r="FQ43" s="1318"/>
      <c r="FR43" s="1318"/>
      <c r="FS43" s="1318"/>
      <c r="FT43" s="1318"/>
      <c r="FU43" s="1318"/>
      <c r="FV43" s="1318"/>
      <c r="FW43" s="1318"/>
      <c r="FX43" s="1318"/>
      <c r="FY43" s="1318"/>
      <c r="FZ43" s="1318"/>
      <c r="GA43" s="1318"/>
      <c r="GB43" s="1318"/>
      <c r="GC43" s="1318"/>
      <c r="GD43" s="1318"/>
      <c r="GE43" s="1318"/>
      <c r="GF43" s="1318"/>
      <c r="GG43" s="1318"/>
      <c r="GH43" s="1318"/>
      <c r="GI43" s="1318"/>
      <c r="GJ43" s="1318"/>
      <c r="GK43" s="1318"/>
      <c r="GL43" s="1318"/>
      <c r="GM43" s="1318"/>
      <c r="GN43" s="1318"/>
      <c r="GO43" s="1318"/>
      <c r="GP43" s="1318"/>
      <c r="GQ43" s="1318"/>
      <c r="GR43" s="1318"/>
      <c r="GS43" s="1318"/>
      <c r="GT43" s="1318"/>
      <c r="GU43" s="1318"/>
      <c r="GV43" s="1318"/>
      <c r="GW43" s="1318"/>
      <c r="GX43" s="1318"/>
      <c r="GY43" s="1318"/>
      <c r="GZ43" s="1318"/>
      <c r="HA43" s="1318"/>
      <c r="HB43" s="1318"/>
      <c r="HC43" s="1318"/>
      <c r="HD43" s="1318"/>
      <c r="HE43" s="1318"/>
      <c r="HF43" s="1318"/>
      <c r="HG43" s="1318"/>
      <c r="HH43" s="1318"/>
      <c r="HI43" s="1318"/>
      <c r="HJ43" s="1318"/>
      <c r="HK43" s="1318"/>
      <c r="HL43" s="1318"/>
      <c r="HM43" s="1318"/>
      <c r="HN43" s="1318"/>
      <c r="HO43" s="1318"/>
      <c r="HP43" s="1318"/>
      <c r="HQ43" s="1318"/>
      <c r="HR43" s="1318"/>
      <c r="HS43" s="1318"/>
      <c r="HT43" s="1318"/>
      <c r="HU43" s="1318"/>
      <c r="HV43" s="1318"/>
      <c r="HW43" s="1318"/>
      <c r="HX43" s="1318"/>
      <c r="HY43" s="1318"/>
      <c r="HZ43" s="1318"/>
      <c r="IA43" s="1318"/>
      <c r="IB43" s="1318"/>
      <c r="IC43" s="1318"/>
      <c r="ID43" s="1318"/>
      <c r="IE43" s="1318"/>
      <c r="IF43" s="1318"/>
      <c r="IG43" s="1318"/>
      <c r="IH43" s="1318"/>
      <c r="II43" s="1318"/>
      <c r="IJ43" s="1318"/>
      <c r="IK43" s="1318"/>
      <c r="IL43" s="1318"/>
      <c r="IM43" s="1318"/>
      <c r="IN43" s="1318"/>
      <c r="IO43" s="1318"/>
      <c r="IP43" s="1318"/>
      <c r="IQ43" s="1318"/>
      <c r="IR43" s="1318"/>
      <c r="IS43" s="1318"/>
      <c r="IT43" s="1318"/>
      <c r="IU43" s="1318"/>
      <c r="IV43" s="1318"/>
    </row>
    <row r="44" spans="1:256" ht="15" customHeight="1">
      <c r="A44" s="1322"/>
      <c r="B44" s="1322"/>
      <c r="C44" s="1322"/>
      <c r="D44" s="1322"/>
      <c r="E44" s="1322"/>
      <c r="F44" s="1322"/>
      <c r="G44" s="1322"/>
      <c r="H44" s="1322"/>
      <c r="I44" s="1322"/>
      <c r="J44" s="1322"/>
      <c r="K44" s="1322"/>
      <c r="L44" s="1322"/>
      <c r="M44" s="1322"/>
      <c r="N44" s="1322"/>
      <c r="O44" s="1322"/>
      <c r="P44" s="1322"/>
      <c r="Q44" s="1322"/>
      <c r="R44" s="1322"/>
      <c r="S44" s="1322"/>
      <c r="T44" s="1322"/>
      <c r="U44" s="1322"/>
      <c r="V44" s="1322"/>
      <c r="W44" s="1322"/>
      <c r="X44" s="1322"/>
      <c r="Y44" s="1322"/>
      <c r="Z44" s="1322"/>
      <c r="AA44" s="1322"/>
      <c r="AB44" s="1322"/>
      <c r="AC44" s="1322"/>
      <c r="AD44" s="1322"/>
      <c r="AE44" s="1322"/>
      <c r="AF44" s="1322"/>
      <c r="AG44" s="1322"/>
    </row>
    <row r="45" spans="1:256" ht="15" customHeight="1">
      <c r="A45" s="1322"/>
      <c r="B45" s="1322"/>
      <c r="C45" s="1322"/>
      <c r="D45" s="1322"/>
      <c r="E45" s="1322"/>
      <c r="F45" s="1322"/>
      <c r="G45" s="1322"/>
      <c r="H45" s="1322"/>
      <c r="I45" s="1322"/>
      <c r="J45" s="1322"/>
      <c r="K45" s="1322"/>
      <c r="L45" s="1322"/>
      <c r="M45" s="1322"/>
      <c r="N45" s="1322"/>
      <c r="O45" s="1322"/>
      <c r="P45" s="1322"/>
      <c r="Q45" s="1322"/>
      <c r="R45" s="1322"/>
      <c r="S45" s="1322"/>
      <c r="T45" s="1322"/>
      <c r="U45" s="1322"/>
      <c r="V45" s="1322"/>
      <c r="W45" s="1322"/>
      <c r="X45" s="1322"/>
      <c r="Y45" s="1322"/>
      <c r="Z45" s="1322"/>
      <c r="AA45" s="1322"/>
      <c r="AB45" s="1322"/>
      <c r="AC45" s="1322"/>
      <c r="AD45" s="1322"/>
      <c r="AE45" s="1322"/>
      <c r="AF45" s="1322"/>
      <c r="AG45" s="1322"/>
    </row>
    <row r="46" spans="1:256" ht="15" customHeight="1">
      <c r="A46" s="1322"/>
      <c r="B46" s="1322"/>
      <c r="C46" s="1322"/>
      <c r="D46" s="1322"/>
      <c r="E46" s="1322"/>
      <c r="F46" s="1322"/>
      <c r="G46" s="1322"/>
      <c r="H46" s="1322"/>
      <c r="I46" s="1322"/>
      <c r="J46" s="1322"/>
      <c r="K46" s="1322"/>
      <c r="L46" s="1322"/>
      <c r="M46" s="1322"/>
      <c r="N46" s="1322"/>
      <c r="O46" s="1322"/>
      <c r="P46" s="1322"/>
      <c r="Q46" s="1322"/>
      <c r="R46" s="1322"/>
      <c r="S46" s="1322"/>
      <c r="T46" s="1322"/>
      <c r="U46" s="1322"/>
      <c r="V46" s="1322"/>
      <c r="W46" s="1322"/>
      <c r="X46" s="1322"/>
      <c r="Y46" s="1322"/>
      <c r="Z46" s="1322"/>
      <c r="AA46" s="1322"/>
      <c r="AB46" s="1322"/>
      <c r="AC46" s="1322"/>
      <c r="AD46" s="1322"/>
      <c r="AE46" s="1322"/>
      <c r="AF46" s="1322"/>
      <c r="AG46" s="1322"/>
    </row>
    <row r="47" spans="1:256" ht="15" customHeight="1">
      <c r="A47" s="1322"/>
      <c r="B47" s="1322"/>
      <c r="C47" s="1322"/>
      <c r="D47" s="1322"/>
      <c r="E47" s="1322"/>
      <c r="F47" s="1322"/>
      <c r="G47" s="1322"/>
      <c r="H47" s="1322"/>
      <c r="I47" s="1322"/>
      <c r="J47" s="1322"/>
      <c r="K47" s="1322"/>
      <c r="L47" s="1322"/>
      <c r="M47" s="1322"/>
      <c r="N47" s="1322"/>
      <c r="O47" s="1322"/>
      <c r="P47" s="1322"/>
      <c r="Q47" s="1322"/>
      <c r="R47" s="1322"/>
      <c r="S47" s="1322"/>
      <c r="T47" s="1322"/>
      <c r="U47" s="1322"/>
      <c r="V47" s="1322"/>
      <c r="W47" s="1322"/>
      <c r="X47" s="1322"/>
      <c r="Y47" s="1322"/>
      <c r="Z47" s="1322"/>
      <c r="AA47" s="1322"/>
      <c r="AB47" s="1322"/>
      <c r="AC47" s="1322"/>
      <c r="AD47" s="1322"/>
      <c r="AE47" s="1322"/>
      <c r="AF47" s="1322"/>
      <c r="AG47" s="1322"/>
    </row>
    <row r="48" spans="1:256" ht="15" customHeight="1">
      <c r="A48" s="1322"/>
      <c r="B48" s="1322"/>
      <c r="C48" s="1322"/>
      <c r="D48" s="1322"/>
      <c r="E48" s="1322"/>
      <c r="F48" s="1322"/>
      <c r="G48" s="1322"/>
      <c r="H48" s="1322"/>
      <c r="I48" s="1322"/>
      <c r="J48" s="1322"/>
      <c r="K48" s="1322"/>
      <c r="L48" s="1322"/>
      <c r="M48" s="1322"/>
      <c r="N48" s="1322"/>
      <c r="O48" s="1322"/>
      <c r="P48" s="1322"/>
      <c r="Q48" s="1322"/>
      <c r="R48" s="1322"/>
      <c r="S48" s="1322"/>
      <c r="T48" s="1322"/>
      <c r="U48" s="1322"/>
      <c r="V48" s="1322"/>
      <c r="W48" s="1322"/>
      <c r="X48" s="1322"/>
      <c r="Y48" s="1322"/>
      <c r="Z48" s="1322"/>
      <c r="AA48" s="1322"/>
      <c r="AB48" s="1322"/>
      <c r="AC48" s="1322"/>
      <c r="AD48" s="1322"/>
      <c r="AE48" s="1322"/>
      <c r="AF48" s="1322"/>
      <c r="AG48" s="1322"/>
    </row>
    <row r="49" spans="1:33" ht="15" customHeight="1">
      <c r="A49" s="1322"/>
      <c r="B49" s="1322"/>
      <c r="C49" s="1322"/>
      <c r="D49" s="1322"/>
      <c r="E49" s="1322"/>
      <c r="F49" s="1322"/>
      <c r="G49" s="1322"/>
      <c r="H49" s="1322"/>
      <c r="I49" s="1322"/>
      <c r="J49" s="1322"/>
      <c r="K49" s="1322"/>
      <c r="L49" s="1322"/>
      <c r="M49" s="1322"/>
      <c r="N49" s="1322"/>
      <c r="O49" s="1322"/>
      <c r="P49" s="1322"/>
      <c r="Q49" s="1322"/>
      <c r="R49" s="1322"/>
      <c r="S49" s="1322"/>
      <c r="T49" s="1322"/>
      <c r="U49" s="1322"/>
      <c r="V49" s="1322"/>
      <c r="W49" s="1322"/>
      <c r="X49" s="1322"/>
      <c r="Y49" s="1322"/>
      <c r="Z49" s="1322"/>
      <c r="AA49" s="1322"/>
      <c r="AB49" s="1322"/>
      <c r="AC49" s="1322"/>
      <c r="AD49" s="1322"/>
      <c r="AE49" s="1322"/>
      <c r="AF49" s="1322"/>
      <c r="AG49" s="1322"/>
    </row>
    <row r="50" spans="1:33" ht="15" customHeight="1">
      <c r="A50" s="1322"/>
      <c r="B50" s="1322"/>
      <c r="C50" s="1322"/>
      <c r="D50" s="1322"/>
      <c r="E50" s="1322"/>
      <c r="F50" s="1322"/>
      <c r="G50" s="1322"/>
      <c r="H50" s="1322"/>
      <c r="I50" s="1322"/>
      <c r="J50" s="1322"/>
      <c r="K50" s="1322"/>
      <c r="L50" s="1322"/>
      <c r="M50" s="1322"/>
      <c r="N50" s="1322"/>
      <c r="O50" s="1322"/>
      <c r="P50" s="1322"/>
      <c r="Q50" s="1322"/>
      <c r="R50" s="1322"/>
      <c r="S50" s="1322"/>
      <c r="T50" s="1322"/>
      <c r="U50" s="1322"/>
      <c r="V50" s="1322"/>
      <c r="W50" s="1322"/>
      <c r="X50" s="1322"/>
      <c r="Y50" s="1322"/>
      <c r="Z50" s="1322"/>
      <c r="AA50" s="1322"/>
      <c r="AB50" s="1322"/>
      <c r="AC50" s="1322"/>
      <c r="AD50" s="1322"/>
      <c r="AE50" s="1322"/>
      <c r="AF50" s="1322"/>
      <c r="AG50" s="1322"/>
    </row>
    <row r="51" spans="1:33" ht="15" customHeight="1">
      <c r="A51" s="1322"/>
      <c r="B51" s="1322"/>
      <c r="C51" s="1322"/>
      <c r="D51" s="1322"/>
      <c r="E51" s="1322"/>
      <c r="F51" s="1322"/>
      <c r="G51" s="1322"/>
      <c r="H51" s="1322"/>
      <c r="I51" s="1322"/>
      <c r="J51" s="1322"/>
      <c r="K51" s="1322"/>
      <c r="L51" s="1322"/>
      <c r="M51" s="1322"/>
      <c r="N51" s="1322"/>
      <c r="O51" s="1322"/>
      <c r="P51" s="1322"/>
      <c r="Q51" s="1322"/>
      <c r="R51" s="1322"/>
      <c r="S51" s="1322"/>
      <c r="T51" s="1322"/>
      <c r="U51" s="1322"/>
      <c r="V51" s="1322"/>
      <c r="W51" s="1322"/>
      <c r="X51" s="1322"/>
      <c r="Y51" s="1322"/>
      <c r="Z51" s="1322"/>
      <c r="AA51" s="1322"/>
      <c r="AB51" s="1322"/>
      <c r="AC51" s="1322"/>
      <c r="AD51" s="1322"/>
      <c r="AE51" s="1322"/>
      <c r="AF51" s="1322"/>
      <c r="AG51" s="1322"/>
    </row>
    <row r="52" spans="1:33" ht="15" customHeight="1">
      <c r="A52" s="1322"/>
      <c r="B52" s="1322"/>
      <c r="C52" s="1322"/>
      <c r="D52" s="1322"/>
      <c r="E52" s="1322"/>
      <c r="F52" s="1322"/>
      <c r="G52" s="1322"/>
      <c r="H52" s="1322"/>
      <c r="I52" s="1322"/>
      <c r="J52" s="1322"/>
      <c r="K52" s="1322"/>
      <c r="L52" s="1322"/>
      <c r="M52" s="1322"/>
      <c r="N52" s="1322"/>
      <c r="O52" s="1322"/>
      <c r="P52" s="1322"/>
      <c r="Q52" s="1322"/>
      <c r="R52" s="1322"/>
      <c r="S52" s="1322"/>
      <c r="T52" s="1322"/>
      <c r="U52" s="1322"/>
      <c r="V52" s="1322"/>
      <c r="W52" s="1322"/>
      <c r="X52" s="1322"/>
      <c r="Y52" s="1322"/>
      <c r="Z52" s="1322"/>
      <c r="AA52" s="1322"/>
      <c r="AB52" s="1322"/>
      <c r="AC52" s="1322"/>
      <c r="AD52" s="1322"/>
      <c r="AE52" s="1322"/>
      <c r="AF52" s="1322"/>
      <c r="AG52" s="1322"/>
    </row>
    <row r="53" spans="1:33" ht="15" customHeight="1">
      <c r="A53" s="1322"/>
      <c r="B53" s="1322"/>
      <c r="C53" s="1322"/>
      <c r="D53" s="1322"/>
      <c r="E53" s="1322"/>
      <c r="F53" s="1322"/>
      <c r="G53" s="1322"/>
      <c r="H53" s="1322"/>
      <c r="I53" s="1322"/>
      <c r="J53" s="1322"/>
      <c r="K53" s="1322"/>
      <c r="L53" s="1322"/>
      <c r="M53" s="1322"/>
      <c r="N53" s="1322"/>
      <c r="O53" s="1322"/>
      <c r="P53" s="1322"/>
      <c r="Q53" s="1322"/>
      <c r="R53" s="1322"/>
      <c r="S53" s="1322"/>
      <c r="T53" s="1322"/>
      <c r="U53" s="1322"/>
      <c r="V53" s="1322"/>
      <c r="W53" s="1322"/>
      <c r="X53" s="1322"/>
      <c r="Y53" s="1322"/>
      <c r="Z53" s="1322"/>
      <c r="AA53" s="1322"/>
      <c r="AB53" s="1322"/>
      <c r="AC53" s="1322"/>
      <c r="AD53" s="1322"/>
      <c r="AE53" s="1322"/>
      <c r="AF53" s="1322"/>
      <c r="AG53" s="1322"/>
    </row>
  </sheetData>
  <mergeCells count="18">
    <mergeCell ref="E14:AB14"/>
    <mergeCell ref="A5:AD5"/>
    <mergeCell ref="C8:AB8"/>
    <mergeCell ref="C9:AB9"/>
    <mergeCell ref="E12:AB12"/>
    <mergeCell ref="E13:AB13"/>
    <mergeCell ref="E15:AB15"/>
    <mergeCell ref="E16:AB16"/>
    <mergeCell ref="E17:AB17"/>
    <mergeCell ref="E18:AB18"/>
    <mergeCell ref="F28:G28"/>
    <mergeCell ref="I28:J28"/>
    <mergeCell ref="H31:S31"/>
    <mergeCell ref="AG31:AG32"/>
    <mergeCell ref="H32:S32"/>
    <mergeCell ref="H33:S33"/>
    <mergeCell ref="AG33:AK36"/>
    <mergeCell ref="H34:S34"/>
  </mergeCells>
  <phoneticPr fontId="2"/>
  <dataValidations count="3">
    <dataValidation allowBlank="1" showInputMessage="1" showErrorMessage="1" promptTitle="電話番号" prompt="責任者様の電話番号" sqref="H34:S34" xr:uid="{F47CB1FD-98AE-4571-831F-E9AF7BF943A5}"/>
    <dataValidation allowBlank="1" showInputMessage="1" showErrorMessage="1" promptTitle="責任者" prompt="責任者とは、事務窓口のご連絡先ではなく、事業部長や本部長、工場長など本プロジェクトの責任をとれる方" sqref="H33:S33" xr:uid="{AEEB6D29-960F-4F68-B5C4-9D4604123D41}"/>
    <dataValidation type="list" allowBlank="1" showInputMessage="1" showErrorMessage="1" sqref="L65553 JH65553 TD65553 ACZ65553 AMV65553 AWR65553 BGN65553 BQJ65553 CAF65553 CKB65553 CTX65553 DDT65553 DNP65553 DXL65553 EHH65553 ERD65553 FAZ65553 FKV65553 FUR65553 GEN65553 GOJ65553 GYF65553 HIB65553 HRX65553 IBT65553 ILP65553 IVL65553 JFH65553 JPD65553 JYZ65553 KIV65553 KSR65553 LCN65553 LMJ65553 LWF65553 MGB65553 MPX65553 MZT65553 NJP65553 NTL65553 ODH65553 OND65553 OWZ65553 PGV65553 PQR65553 QAN65553 QKJ65553 QUF65553 REB65553 RNX65553 RXT65553 SHP65553 SRL65553 TBH65553 TLD65553 TUZ65553 UEV65553 UOR65553 UYN65553 VIJ65553 VSF65553 WCB65553 WLX65553 WVT65553 L131089 JH131089 TD131089 ACZ131089 AMV131089 AWR131089 BGN131089 BQJ131089 CAF131089 CKB131089 CTX131089 DDT131089 DNP131089 DXL131089 EHH131089 ERD131089 FAZ131089 FKV131089 FUR131089 GEN131089 GOJ131089 GYF131089 HIB131089 HRX131089 IBT131089 ILP131089 IVL131089 JFH131089 JPD131089 JYZ131089 KIV131089 KSR131089 LCN131089 LMJ131089 LWF131089 MGB131089 MPX131089 MZT131089 NJP131089 NTL131089 ODH131089 OND131089 OWZ131089 PGV131089 PQR131089 QAN131089 QKJ131089 QUF131089 REB131089 RNX131089 RXT131089 SHP131089 SRL131089 TBH131089 TLD131089 TUZ131089 UEV131089 UOR131089 UYN131089 VIJ131089 VSF131089 WCB131089 WLX131089 WVT131089 L196625 JH196625 TD196625 ACZ196625 AMV196625 AWR196625 BGN196625 BQJ196625 CAF196625 CKB196625 CTX196625 DDT196625 DNP196625 DXL196625 EHH196625 ERD196625 FAZ196625 FKV196625 FUR196625 GEN196625 GOJ196625 GYF196625 HIB196625 HRX196625 IBT196625 ILP196625 IVL196625 JFH196625 JPD196625 JYZ196625 KIV196625 KSR196625 LCN196625 LMJ196625 LWF196625 MGB196625 MPX196625 MZT196625 NJP196625 NTL196625 ODH196625 OND196625 OWZ196625 PGV196625 PQR196625 QAN196625 QKJ196625 QUF196625 REB196625 RNX196625 RXT196625 SHP196625 SRL196625 TBH196625 TLD196625 TUZ196625 UEV196625 UOR196625 UYN196625 VIJ196625 VSF196625 WCB196625 WLX196625 WVT196625 L262161 JH262161 TD262161 ACZ262161 AMV262161 AWR262161 BGN262161 BQJ262161 CAF262161 CKB262161 CTX262161 DDT262161 DNP262161 DXL262161 EHH262161 ERD262161 FAZ262161 FKV262161 FUR262161 GEN262161 GOJ262161 GYF262161 HIB262161 HRX262161 IBT262161 ILP262161 IVL262161 JFH262161 JPD262161 JYZ262161 KIV262161 KSR262161 LCN262161 LMJ262161 LWF262161 MGB262161 MPX262161 MZT262161 NJP262161 NTL262161 ODH262161 OND262161 OWZ262161 PGV262161 PQR262161 QAN262161 QKJ262161 QUF262161 REB262161 RNX262161 RXT262161 SHP262161 SRL262161 TBH262161 TLD262161 TUZ262161 UEV262161 UOR262161 UYN262161 VIJ262161 VSF262161 WCB262161 WLX262161 WVT262161 L327697 JH327697 TD327697 ACZ327697 AMV327697 AWR327697 BGN327697 BQJ327697 CAF327697 CKB327697 CTX327697 DDT327697 DNP327697 DXL327697 EHH327697 ERD327697 FAZ327697 FKV327697 FUR327697 GEN327697 GOJ327697 GYF327697 HIB327697 HRX327697 IBT327697 ILP327697 IVL327697 JFH327697 JPD327697 JYZ327697 KIV327697 KSR327697 LCN327697 LMJ327697 LWF327697 MGB327697 MPX327697 MZT327697 NJP327697 NTL327697 ODH327697 OND327697 OWZ327697 PGV327697 PQR327697 QAN327697 QKJ327697 QUF327697 REB327697 RNX327697 RXT327697 SHP327697 SRL327697 TBH327697 TLD327697 TUZ327697 UEV327697 UOR327697 UYN327697 VIJ327697 VSF327697 WCB327697 WLX327697 WVT327697 L393233 JH393233 TD393233 ACZ393233 AMV393233 AWR393233 BGN393233 BQJ393233 CAF393233 CKB393233 CTX393233 DDT393233 DNP393233 DXL393233 EHH393233 ERD393233 FAZ393233 FKV393233 FUR393233 GEN393233 GOJ393233 GYF393233 HIB393233 HRX393233 IBT393233 ILP393233 IVL393233 JFH393233 JPD393233 JYZ393233 KIV393233 KSR393233 LCN393233 LMJ393233 LWF393233 MGB393233 MPX393233 MZT393233 NJP393233 NTL393233 ODH393233 OND393233 OWZ393233 PGV393233 PQR393233 QAN393233 QKJ393233 QUF393233 REB393233 RNX393233 RXT393233 SHP393233 SRL393233 TBH393233 TLD393233 TUZ393233 UEV393233 UOR393233 UYN393233 VIJ393233 VSF393233 WCB393233 WLX393233 WVT393233 L458769 JH458769 TD458769 ACZ458769 AMV458769 AWR458769 BGN458769 BQJ458769 CAF458769 CKB458769 CTX458769 DDT458769 DNP458769 DXL458769 EHH458769 ERD458769 FAZ458769 FKV458769 FUR458769 GEN458769 GOJ458769 GYF458769 HIB458769 HRX458769 IBT458769 ILP458769 IVL458769 JFH458769 JPD458769 JYZ458769 KIV458769 KSR458769 LCN458769 LMJ458769 LWF458769 MGB458769 MPX458769 MZT458769 NJP458769 NTL458769 ODH458769 OND458769 OWZ458769 PGV458769 PQR458769 QAN458769 QKJ458769 QUF458769 REB458769 RNX458769 RXT458769 SHP458769 SRL458769 TBH458769 TLD458769 TUZ458769 UEV458769 UOR458769 UYN458769 VIJ458769 VSF458769 WCB458769 WLX458769 WVT458769 L524305 JH524305 TD524305 ACZ524305 AMV524305 AWR524305 BGN524305 BQJ524305 CAF524305 CKB524305 CTX524305 DDT524305 DNP524305 DXL524305 EHH524305 ERD524305 FAZ524305 FKV524305 FUR524305 GEN524305 GOJ524305 GYF524305 HIB524305 HRX524305 IBT524305 ILP524305 IVL524305 JFH524305 JPD524305 JYZ524305 KIV524305 KSR524305 LCN524305 LMJ524305 LWF524305 MGB524305 MPX524305 MZT524305 NJP524305 NTL524305 ODH524305 OND524305 OWZ524305 PGV524305 PQR524305 QAN524305 QKJ524305 QUF524305 REB524305 RNX524305 RXT524305 SHP524305 SRL524305 TBH524305 TLD524305 TUZ524305 UEV524305 UOR524305 UYN524305 VIJ524305 VSF524305 WCB524305 WLX524305 WVT524305 L589841 JH589841 TD589841 ACZ589841 AMV589841 AWR589841 BGN589841 BQJ589841 CAF589841 CKB589841 CTX589841 DDT589841 DNP589841 DXL589841 EHH589841 ERD589841 FAZ589841 FKV589841 FUR589841 GEN589841 GOJ589841 GYF589841 HIB589841 HRX589841 IBT589841 ILP589841 IVL589841 JFH589841 JPD589841 JYZ589841 KIV589841 KSR589841 LCN589841 LMJ589841 LWF589841 MGB589841 MPX589841 MZT589841 NJP589841 NTL589841 ODH589841 OND589841 OWZ589841 PGV589841 PQR589841 QAN589841 QKJ589841 QUF589841 REB589841 RNX589841 RXT589841 SHP589841 SRL589841 TBH589841 TLD589841 TUZ589841 UEV589841 UOR589841 UYN589841 VIJ589841 VSF589841 WCB589841 WLX589841 WVT589841 L655377 JH655377 TD655377 ACZ655377 AMV655377 AWR655377 BGN655377 BQJ655377 CAF655377 CKB655377 CTX655377 DDT655377 DNP655377 DXL655377 EHH655377 ERD655377 FAZ655377 FKV655377 FUR655377 GEN655377 GOJ655377 GYF655377 HIB655377 HRX655377 IBT655377 ILP655377 IVL655377 JFH655377 JPD655377 JYZ655377 KIV655377 KSR655377 LCN655377 LMJ655377 LWF655377 MGB655377 MPX655377 MZT655377 NJP655377 NTL655377 ODH655377 OND655377 OWZ655377 PGV655377 PQR655377 QAN655377 QKJ655377 QUF655377 REB655377 RNX655377 RXT655377 SHP655377 SRL655377 TBH655377 TLD655377 TUZ655377 UEV655377 UOR655377 UYN655377 VIJ655377 VSF655377 WCB655377 WLX655377 WVT655377 L720913 JH720913 TD720913 ACZ720913 AMV720913 AWR720913 BGN720913 BQJ720913 CAF720913 CKB720913 CTX720913 DDT720913 DNP720913 DXL720913 EHH720913 ERD720913 FAZ720913 FKV720913 FUR720913 GEN720913 GOJ720913 GYF720913 HIB720913 HRX720913 IBT720913 ILP720913 IVL720913 JFH720913 JPD720913 JYZ720913 KIV720913 KSR720913 LCN720913 LMJ720913 LWF720913 MGB720913 MPX720913 MZT720913 NJP720913 NTL720913 ODH720913 OND720913 OWZ720913 PGV720913 PQR720913 QAN720913 QKJ720913 QUF720913 REB720913 RNX720913 RXT720913 SHP720913 SRL720913 TBH720913 TLD720913 TUZ720913 UEV720913 UOR720913 UYN720913 VIJ720913 VSF720913 WCB720913 WLX720913 WVT720913 L786449 JH786449 TD786449 ACZ786449 AMV786449 AWR786449 BGN786449 BQJ786449 CAF786449 CKB786449 CTX786449 DDT786449 DNP786449 DXL786449 EHH786449 ERD786449 FAZ786449 FKV786449 FUR786449 GEN786449 GOJ786449 GYF786449 HIB786449 HRX786449 IBT786449 ILP786449 IVL786449 JFH786449 JPD786449 JYZ786449 KIV786449 KSR786449 LCN786449 LMJ786449 LWF786449 MGB786449 MPX786449 MZT786449 NJP786449 NTL786449 ODH786449 OND786449 OWZ786449 PGV786449 PQR786449 QAN786449 QKJ786449 QUF786449 REB786449 RNX786449 RXT786449 SHP786449 SRL786449 TBH786449 TLD786449 TUZ786449 UEV786449 UOR786449 UYN786449 VIJ786449 VSF786449 WCB786449 WLX786449 WVT786449 L851985 JH851985 TD851985 ACZ851985 AMV851985 AWR851985 BGN851985 BQJ851985 CAF851985 CKB851985 CTX851985 DDT851985 DNP851985 DXL851985 EHH851985 ERD851985 FAZ851985 FKV851985 FUR851985 GEN851985 GOJ851985 GYF851985 HIB851985 HRX851985 IBT851985 ILP851985 IVL851985 JFH851985 JPD851985 JYZ851985 KIV851985 KSR851985 LCN851985 LMJ851985 LWF851985 MGB851985 MPX851985 MZT851985 NJP851985 NTL851985 ODH851985 OND851985 OWZ851985 PGV851985 PQR851985 QAN851985 QKJ851985 QUF851985 REB851985 RNX851985 RXT851985 SHP851985 SRL851985 TBH851985 TLD851985 TUZ851985 UEV851985 UOR851985 UYN851985 VIJ851985 VSF851985 WCB851985 WLX851985 WVT851985 L917521 JH917521 TD917521 ACZ917521 AMV917521 AWR917521 BGN917521 BQJ917521 CAF917521 CKB917521 CTX917521 DDT917521 DNP917521 DXL917521 EHH917521 ERD917521 FAZ917521 FKV917521 FUR917521 GEN917521 GOJ917521 GYF917521 HIB917521 HRX917521 IBT917521 ILP917521 IVL917521 JFH917521 JPD917521 JYZ917521 KIV917521 KSR917521 LCN917521 LMJ917521 LWF917521 MGB917521 MPX917521 MZT917521 NJP917521 NTL917521 ODH917521 OND917521 OWZ917521 PGV917521 PQR917521 QAN917521 QKJ917521 QUF917521 REB917521 RNX917521 RXT917521 SHP917521 SRL917521 TBH917521 TLD917521 TUZ917521 UEV917521 UOR917521 UYN917521 VIJ917521 VSF917521 WCB917521 WLX917521 WVT917521 L983057 JH983057 TD983057 ACZ983057 AMV983057 AWR983057 BGN983057 BQJ983057 CAF983057 CKB983057 CTX983057 DDT983057 DNP983057 DXL983057 EHH983057 ERD983057 FAZ983057 FKV983057 FUR983057 GEN983057 GOJ983057 GYF983057 HIB983057 HRX983057 IBT983057 ILP983057 IVL983057 JFH983057 JPD983057 JYZ983057 KIV983057 KSR983057 LCN983057 LMJ983057 LWF983057 MGB983057 MPX983057 MZT983057 NJP983057 NTL983057 ODH983057 OND983057 OWZ983057 PGV983057 PQR983057 QAN983057 QKJ983057 QUF983057 REB983057 RNX983057 RXT983057 SHP983057 SRL983057 TBH983057 TLD983057 TUZ983057 UEV983057 UOR983057 UYN983057 VIJ983057 VSF983057 WCB983057 WLX983057 WVT983057 T28 JP21 TL21 ADH21 AND21 AWZ21 BGV21 BQR21 CAN21 CKJ21 CUF21 DEB21 DNX21 DXT21 EHP21 ERL21 FBH21 FLD21 FUZ21 GEV21 GOR21 GYN21 HIJ21 HSF21 ICB21 ILX21 IVT21 JFP21 JPL21 JZH21 KJD21 KSZ21 LCV21 LMR21 LWN21 MGJ21 MQF21 NAB21 NJX21 NTT21 ODP21 ONL21 OXH21 PHD21 PQZ21 QAV21 QKR21 QUN21 REJ21 ROF21 RYB21 SHX21 SRT21 TBP21 TLL21 TVH21 UFD21 UOZ21 UYV21 VIR21 VSN21 WCJ21 WMF21 WWB21 T65560 JP65560 TL65560 ADH65560 AND65560 AWZ65560 BGV65560 BQR65560 CAN65560 CKJ65560 CUF65560 DEB65560 DNX65560 DXT65560 EHP65560 ERL65560 FBH65560 FLD65560 FUZ65560 GEV65560 GOR65560 GYN65560 HIJ65560 HSF65560 ICB65560 ILX65560 IVT65560 JFP65560 JPL65560 JZH65560 KJD65560 KSZ65560 LCV65560 LMR65560 LWN65560 MGJ65560 MQF65560 NAB65560 NJX65560 NTT65560 ODP65560 ONL65560 OXH65560 PHD65560 PQZ65560 QAV65560 QKR65560 QUN65560 REJ65560 ROF65560 RYB65560 SHX65560 SRT65560 TBP65560 TLL65560 TVH65560 UFD65560 UOZ65560 UYV65560 VIR65560 VSN65560 WCJ65560 WMF65560 WWB65560 T131096 JP131096 TL131096 ADH131096 AND131096 AWZ131096 BGV131096 BQR131096 CAN131096 CKJ131096 CUF131096 DEB131096 DNX131096 DXT131096 EHP131096 ERL131096 FBH131096 FLD131096 FUZ131096 GEV131096 GOR131096 GYN131096 HIJ131096 HSF131096 ICB131096 ILX131096 IVT131096 JFP131096 JPL131096 JZH131096 KJD131096 KSZ131096 LCV131096 LMR131096 LWN131096 MGJ131096 MQF131096 NAB131096 NJX131096 NTT131096 ODP131096 ONL131096 OXH131096 PHD131096 PQZ131096 QAV131096 QKR131096 QUN131096 REJ131096 ROF131096 RYB131096 SHX131096 SRT131096 TBP131096 TLL131096 TVH131096 UFD131096 UOZ131096 UYV131096 VIR131096 VSN131096 WCJ131096 WMF131096 WWB131096 T196632 JP196632 TL196632 ADH196632 AND196632 AWZ196632 BGV196632 BQR196632 CAN196632 CKJ196632 CUF196632 DEB196632 DNX196632 DXT196632 EHP196632 ERL196632 FBH196632 FLD196632 FUZ196632 GEV196632 GOR196632 GYN196632 HIJ196632 HSF196632 ICB196632 ILX196632 IVT196632 JFP196632 JPL196632 JZH196632 KJD196632 KSZ196632 LCV196632 LMR196632 LWN196632 MGJ196632 MQF196632 NAB196632 NJX196632 NTT196632 ODP196632 ONL196632 OXH196632 PHD196632 PQZ196632 QAV196632 QKR196632 QUN196632 REJ196632 ROF196632 RYB196632 SHX196632 SRT196632 TBP196632 TLL196632 TVH196632 UFD196632 UOZ196632 UYV196632 VIR196632 VSN196632 WCJ196632 WMF196632 WWB196632 T262168 JP262168 TL262168 ADH262168 AND262168 AWZ262168 BGV262168 BQR262168 CAN262168 CKJ262168 CUF262168 DEB262168 DNX262168 DXT262168 EHP262168 ERL262168 FBH262168 FLD262168 FUZ262168 GEV262168 GOR262168 GYN262168 HIJ262168 HSF262168 ICB262168 ILX262168 IVT262168 JFP262168 JPL262168 JZH262168 KJD262168 KSZ262168 LCV262168 LMR262168 LWN262168 MGJ262168 MQF262168 NAB262168 NJX262168 NTT262168 ODP262168 ONL262168 OXH262168 PHD262168 PQZ262168 QAV262168 QKR262168 QUN262168 REJ262168 ROF262168 RYB262168 SHX262168 SRT262168 TBP262168 TLL262168 TVH262168 UFD262168 UOZ262168 UYV262168 VIR262168 VSN262168 WCJ262168 WMF262168 WWB262168 T327704 JP327704 TL327704 ADH327704 AND327704 AWZ327704 BGV327704 BQR327704 CAN327704 CKJ327704 CUF327704 DEB327704 DNX327704 DXT327704 EHP327704 ERL327704 FBH327704 FLD327704 FUZ327704 GEV327704 GOR327704 GYN327704 HIJ327704 HSF327704 ICB327704 ILX327704 IVT327704 JFP327704 JPL327704 JZH327704 KJD327704 KSZ327704 LCV327704 LMR327704 LWN327704 MGJ327704 MQF327704 NAB327704 NJX327704 NTT327704 ODP327704 ONL327704 OXH327704 PHD327704 PQZ327704 QAV327704 QKR327704 QUN327704 REJ327704 ROF327704 RYB327704 SHX327704 SRT327704 TBP327704 TLL327704 TVH327704 UFD327704 UOZ327704 UYV327704 VIR327704 VSN327704 WCJ327704 WMF327704 WWB327704 T393240 JP393240 TL393240 ADH393240 AND393240 AWZ393240 BGV393240 BQR393240 CAN393240 CKJ393240 CUF393240 DEB393240 DNX393240 DXT393240 EHP393240 ERL393240 FBH393240 FLD393240 FUZ393240 GEV393240 GOR393240 GYN393240 HIJ393240 HSF393240 ICB393240 ILX393240 IVT393240 JFP393240 JPL393240 JZH393240 KJD393240 KSZ393240 LCV393240 LMR393240 LWN393240 MGJ393240 MQF393240 NAB393240 NJX393240 NTT393240 ODP393240 ONL393240 OXH393240 PHD393240 PQZ393240 QAV393240 QKR393240 QUN393240 REJ393240 ROF393240 RYB393240 SHX393240 SRT393240 TBP393240 TLL393240 TVH393240 UFD393240 UOZ393240 UYV393240 VIR393240 VSN393240 WCJ393240 WMF393240 WWB393240 T458776 JP458776 TL458776 ADH458776 AND458776 AWZ458776 BGV458776 BQR458776 CAN458776 CKJ458776 CUF458776 DEB458776 DNX458776 DXT458776 EHP458776 ERL458776 FBH458776 FLD458776 FUZ458776 GEV458776 GOR458776 GYN458776 HIJ458776 HSF458776 ICB458776 ILX458776 IVT458776 JFP458776 JPL458776 JZH458776 KJD458776 KSZ458776 LCV458776 LMR458776 LWN458776 MGJ458776 MQF458776 NAB458776 NJX458776 NTT458776 ODP458776 ONL458776 OXH458776 PHD458776 PQZ458776 QAV458776 QKR458776 QUN458776 REJ458776 ROF458776 RYB458776 SHX458776 SRT458776 TBP458776 TLL458776 TVH458776 UFD458776 UOZ458776 UYV458776 VIR458776 VSN458776 WCJ458776 WMF458776 WWB458776 T524312 JP524312 TL524312 ADH524312 AND524312 AWZ524312 BGV524312 BQR524312 CAN524312 CKJ524312 CUF524312 DEB524312 DNX524312 DXT524312 EHP524312 ERL524312 FBH524312 FLD524312 FUZ524312 GEV524312 GOR524312 GYN524312 HIJ524312 HSF524312 ICB524312 ILX524312 IVT524312 JFP524312 JPL524312 JZH524312 KJD524312 KSZ524312 LCV524312 LMR524312 LWN524312 MGJ524312 MQF524312 NAB524312 NJX524312 NTT524312 ODP524312 ONL524312 OXH524312 PHD524312 PQZ524312 QAV524312 QKR524312 QUN524312 REJ524312 ROF524312 RYB524312 SHX524312 SRT524312 TBP524312 TLL524312 TVH524312 UFD524312 UOZ524312 UYV524312 VIR524312 VSN524312 WCJ524312 WMF524312 WWB524312 T589848 JP589848 TL589848 ADH589848 AND589848 AWZ589848 BGV589848 BQR589848 CAN589848 CKJ589848 CUF589848 DEB589848 DNX589848 DXT589848 EHP589848 ERL589848 FBH589848 FLD589848 FUZ589848 GEV589848 GOR589848 GYN589848 HIJ589848 HSF589848 ICB589848 ILX589848 IVT589848 JFP589848 JPL589848 JZH589848 KJD589848 KSZ589848 LCV589848 LMR589848 LWN589848 MGJ589848 MQF589848 NAB589848 NJX589848 NTT589848 ODP589848 ONL589848 OXH589848 PHD589848 PQZ589848 QAV589848 QKR589848 QUN589848 REJ589848 ROF589848 RYB589848 SHX589848 SRT589848 TBP589848 TLL589848 TVH589848 UFD589848 UOZ589848 UYV589848 VIR589848 VSN589848 WCJ589848 WMF589848 WWB589848 T655384 JP655384 TL655384 ADH655384 AND655384 AWZ655384 BGV655384 BQR655384 CAN655384 CKJ655384 CUF655384 DEB655384 DNX655384 DXT655384 EHP655384 ERL655384 FBH655384 FLD655384 FUZ655384 GEV655384 GOR655384 GYN655384 HIJ655384 HSF655384 ICB655384 ILX655384 IVT655384 JFP655384 JPL655384 JZH655384 KJD655384 KSZ655384 LCV655384 LMR655384 LWN655384 MGJ655384 MQF655384 NAB655384 NJX655384 NTT655384 ODP655384 ONL655384 OXH655384 PHD655384 PQZ655384 QAV655384 QKR655384 QUN655384 REJ655384 ROF655384 RYB655384 SHX655384 SRT655384 TBP655384 TLL655384 TVH655384 UFD655384 UOZ655384 UYV655384 VIR655384 VSN655384 WCJ655384 WMF655384 WWB655384 T720920 JP720920 TL720920 ADH720920 AND720920 AWZ720920 BGV720920 BQR720920 CAN720920 CKJ720920 CUF720920 DEB720920 DNX720920 DXT720920 EHP720920 ERL720920 FBH720920 FLD720920 FUZ720920 GEV720920 GOR720920 GYN720920 HIJ720920 HSF720920 ICB720920 ILX720920 IVT720920 JFP720920 JPL720920 JZH720920 KJD720920 KSZ720920 LCV720920 LMR720920 LWN720920 MGJ720920 MQF720920 NAB720920 NJX720920 NTT720920 ODP720920 ONL720920 OXH720920 PHD720920 PQZ720920 QAV720920 QKR720920 QUN720920 REJ720920 ROF720920 RYB720920 SHX720920 SRT720920 TBP720920 TLL720920 TVH720920 UFD720920 UOZ720920 UYV720920 VIR720920 VSN720920 WCJ720920 WMF720920 WWB720920 T786456 JP786456 TL786456 ADH786456 AND786456 AWZ786456 BGV786456 BQR786456 CAN786456 CKJ786456 CUF786456 DEB786456 DNX786456 DXT786456 EHP786456 ERL786456 FBH786456 FLD786456 FUZ786456 GEV786456 GOR786456 GYN786456 HIJ786456 HSF786456 ICB786456 ILX786456 IVT786456 JFP786456 JPL786456 JZH786456 KJD786456 KSZ786456 LCV786456 LMR786456 LWN786456 MGJ786456 MQF786456 NAB786456 NJX786456 NTT786456 ODP786456 ONL786456 OXH786456 PHD786456 PQZ786456 QAV786456 QKR786456 QUN786456 REJ786456 ROF786456 RYB786456 SHX786456 SRT786456 TBP786456 TLL786456 TVH786456 UFD786456 UOZ786456 UYV786456 VIR786456 VSN786456 WCJ786456 WMF786456 WWB786456 T851992 JP851992 TL851992 ADH851992 AND851992 AWZ851992 BGV851992 BQR851992 CAN851992 CKJ851992 CUF851992 DEB851992 DNX851992 DXT851992 EHP851992 ERL851992 FBH851992 FLD851992 FUZ851992 GEV851992 GOR851992 GYN851992 HIJ851992 HSF851992 ICB851992 ILX851992 IVT851992 JFP851992 JPL851992 JZH851992 KJD851992 KSZ851992 LCV851992 LMR851992 LWN851992 MGJ851992 MQF851992 NAB851992 NJX851992 NTT851992 ODP851992 ONL851992 OXH851992 PHD851992 PQZ851992 QAV851992 QKR851992 QUN851992 REJ851992 ROF851992 RYB851992 SHX851992 SRT851992 TBP851992 TLL851992 TVH851992 UFD851992 UOZ851992 UYV851992 VIR851992 VSN851992 WCJ851992 WMF851992 WWB851992 T917528 JP917528 TL917528 ADH917528 AND917528 AWZ917528 BGV917528 BQR917528 CAN917528 CKJ917528 CUF917528 DEB917528 DNX917528 DXT917528 EHP917528 ERL917528 FBH917528 FLD917528 FUZ917528 GEV917528 GOR917528 GYN917528 HIJ917528 HSF917528 ICB917528 ILX917528 IVT917528 JFP917528 JPL917528 JZH917528 KJD917528 KSZ917528 LCV917528 LMR917528 LWN917528 MGJ917528 MQF917528 NAB917528 NJX917528 NTT917528 ODP917528 ONL917528 OXH917528 PHD917528 PQZ917528 QAV917528 QKR917528 QUN917528 REJ917528 ROF917528 RYB917528 SHX917528 SRT917528 TBP917528 TLL917528 TVH917528 UFD917528 UOZ917528 UYV917528 VIR917528 VSN917528 WCJ917528 WMF917528 WWB917528 T983064 JP983064 TL983064 ADH983064 AND983064 AWZ983064 BGV983064 BQR983064 CAN983064 CKJ983064 CUF983064 DEB983064 DNX983064 DXT983064 EHP983064 ERL983064 FBH983064 FLD983064 FUZ983064 GEV983064 GOR983064 GYN983064 HIJ983064 HSF983064 ICB983064 ILX983064 IVT983064 JFP983064 JPL983064 JZH983064 KJD983064 KSZ983064 LCV983064 LMR983064 LWN983064 MGJ983064 MQF983064 NAB983064 NJX983064 NTT983064 ODP983064 ONL983064 OXH983064 PHD983064 PQZ983064 QAV983064 QKR983064 QUN983064 REJ983064 ROF983064 RYB983064 SHX983064 SRT983064 TBP983064 TLL983064 TVH983064 UFD983064 UOZ983064 UYV983064 VIR983064 VSN983064 WCJ983064 WMF983064 WWB983064 WML983043:WML983044 L65549 JH65549 TD65549 ACZ65549 AMV65549 AWR65549 BGN65549 BQJ65549 CAF65549 CKB65549 CTX65549 DDT65549 DNP65549 DXL65549 EHH65549 ERD65549 FAZ65549 FKV65549 FUR65549 GEN65549 GOJ65549 GYF65549 HIB65549 HRX65549 IBT65549 ILP65549 IVL65549 JFH65549 JPD65549 JYZ65549 KIV65549 KSR65549 LCN65549 LMJ65549 LWF65549 MGB65549 MPX65549 MZT65549 NJP65549 NTL65549 ODH65549 OND65549 OWZ65549 PGV65549 PQR65549 QAN65549 QKJ65549 QUF65549 REB65549 RNX65549 RXT65549 SHP65549 SRL65549 TBH65549 TLD65549 TUZ65549 UEV65549 UOR65549 UYN65549 VIJ65549 VSF65549 WCB65549 WLX65549 WVT65549 L131085 JH131085 TD131085 ACZ131085 AMV131085 AWR131085 BGN131085 BQJ131085 CAF131085 CKB131085 CTX131085 DDT131085 DNP131085 DXL131085 EHH131085 ERD131085 FAZ131085 FKV131085 FUR131085 GEN131085 GOJ131085 GYF131085 HIB131085 HRX131085 IBT131085 ILP131085 IVL131085 JFH131085 JPD131085 JYZ131085 KIV131085 KSR131085 LCN131085 LMJ131085 LWF131085 MGB131085 MPX131085 MZT131085 NJP131085 NTL131085 ODH131085 OND131085 OWZ131085 PGV131085 PQR131085 QAN131085 QKJ131085 QUF131085 REB131085 RNX131085 RXT131085 SHP131085 SRL131085 TBH131085 TLD131085 TUZ131085 UEV131085 UOR131085 UYN131085 VIJ131085 VSF131085 WCB131085 WLX131085 WVT131085 L196621 JH196621 TD196621 ACZ196621 AMV196621 AWR196621 BGN196621 BQJ196621 CAF196621 CKB196621 CTX196621 DDT196621 DNP196621 DXL196621 EHH196621 ERD196621 FAZ196621 FKV196621 FUR196621 GEN196621 GOJ196621 GYF196621 HIB196621 HRX196621 IBT196621 ILP196621 IVL196621 JFH196621 JPD196621 JYZ196621 KIV196621 KSR196621 LCN196621 LMJ196621 LWF196621 MGB196621 MPX196621 MZT196621 NJP196621 NTL196621 ODH196621 OND196621 OWZ196621 PGV196621 PQR196621 QAN196621 QKJ196621 QUF196621 REB196621 RNX196621 RXT196621 SHP196621 SRL196621 TBH196621 TLD196621 TUZ196621 UEV196621 UOR196621 UYN196621 VIJ196621 VSF196621 WCB196621 WLX196621 WVT196621 L262157 JH262157 TD262157 ACZ262157 AMV262157 AWR262157 BGN262157 BQJ262157 CAF262157 CKB262157 CTX262157 DDT262157 DNP262157 DXL262157 EHH262157 ERD262157 FAZ262157 FKV262157 FUR262157 GEN262157 GOJ262157 GYF262157 HIB262157 HRX262157 IBT262157 ILP262157 IVL262157 JFH262157 JPD262157 JYZ262157 KIV262157 KSR262157 LCN262157 LMJ262157 LWF262157 MGB262157 MPX262157 MZT262157 NJP262157 NTL262157 ODH262157 OND262157 OWZ262157 PGV262157 PQR262157 QAN262157 QKJ262157 QUF262157 REB262157 RNX262157 RXT262157 SHP262157 SRL262157 TBH262157 TLD262157 TUZ262157 UEV262157 UOR262157 UYN262157 VIJ262157 VSF262157 WCB262157 WLX262157 WVT262157 L327693 JH327693 TD327693 ACZ327693 AMV327693 AWR327693 BGN327693 BQJ327693 CAF327693 CKB327693 CTX327693 DDT327693 DNP327693 DXL327693 EHH327693 ERD327693 FAZ327693 FKV327693 FUR327693 GEN327693 GOJ327693 GYF327693 HIB327693 HRX327693 IBT327693 ILP327693 IVL327693 JFH327693 JPD327693 JYZ327693 KIV327693 KSR327693 LCN327693 LMJ327693 LWF327693 MGB327693 MPX327693 MZT327693 NJP327693 NTL327693 ODH327693 OND327693 OWZ327693 PGV327693 PQR327693 QAN327693 QKJ327693 QUF327693 REB327693 RNX327693 RXT327693 SHP327693 SRL327693 TBH327693 TLD327693 TUZ327693 UEV327693 UOR327693 UYN327693 VIJ327693 VSF327693 WCB327693 WLX327693 WVT327693 L393229 JH393229 TD393229 ACZ393229 AMV393229 AWR393229 BGN393229 BQJ393229 CAF393229 CKB393229 CTX393229 DDT393229 DNP393229 DXL393229 EHH393229 ERD393229 FAZ393229 FKV393229 FUR393229 GEN393229 GOJ393229 GYF393229 HIB393229 HRX393229 IBT393229 ILP393229 IVL393229 JFH393229 JPD393229 JYZ393229 KIV393229 KSR393229 LCN393229 LMJ393229 LWF393229 MGB393229 MPX393229 MZT393229 NJP393229 NTL393229 ODH393229 OND393229 OWZ393229 PGV393229 PQR393229 QAN393229 QKJ393229 QUF393229 REB393229 RNX393229 RXT393229 SHP393229 SRL393229 TBH393229 TLD393229 TUZ393229 UEV393229 UOR393229 UYN393229 VIJ393229 VSF393229 WCB393229 WLX393229 WVT393229 L458765 JH458765 TD458765 ACZ458765 AMV458765 AWR458765 BGN458765 BQJ458765 CAF458765 CKB458765 CTX458765 DDT458765 DNP458765 DXL458765 EHH458765 ERD458765 FAZ458765 FKV458765 FUR458765 GEN458765 GOJ458765 GYF458765 HIB458765 HRX458765 IBT458765 ILP458765 IVL458765 JFH458765 JPD458765 JYZ458765 KIV458765 KSR458765 LCN458765 LMJ458765 LWF458765 MGB458765 MPX458765 MZT458765 NJP458765 NTL458765 ODH458765 OND458765 OWZ458765 PGV458765 PQR458765 QAN458765 QKJ458765 QUF458765 REB458765 RNX458765 RXT458765 SHP458765 SRL458765 TBH458765 TLD458765 TUZ458765 UEV458765 UOR458765 UYN458765 VIJ458765 VSF458765 WCB458765 WLX458765 WVT458765 L524301 JH524301 TD524301 ACZ524301 AMV524301 AWR524301 BGN524301 BQJ524301 CAF524301 CKB524301 CTX524301 DDT524301 DNP524301 DXL524301 EHH524301 ERD524301 FAZ524301 FKV524301 FUR524301 GEN524301 GOJ524301 GYF524301 HIB524301 HRX524301 IBT524301 ILP524301 IVL524301 JFH524301 JPD524301 JYZ524301 KIV524301 KSR524301 LCN524301 LMJ524301 LWF524301 MGB524301 MPX524301 MZT524301 NJP524301 NTL524301 ODH524301 OND524301 OWZ524301 PGV524301 PQR524301 QAN524301 QKJ524301 QUF524301 REB524301 RNX524301 RXT524301 SHP524301 SRL524301 TBH524301 TLD524301 TUZ524301 UEV524301 UOR524301 UYN524301 VIJ524301 VSF524301 WCB524301 WLX524301 WVT524301 L589837 JH589837 TD589837 ACZ589837 AMV589837 AWR589837 BGN589837 BQJ589837 CAF589837 CKB589837 CTX589837 DDT589837 DNP589837 DXL589837 EHH589837 ERD589837 FAZ589837 FKV589837 FUR589837 GEN589837 GOJ589837 GYF589837 HIB589837 HRX589837 IBT589837 ILP589837 IVL589837 JFH589837 JPD589837 JYZ589837 KIV589837 KSR589837 LCN589837 LMJ589837 LWF589837 MGB589837 MPX589837 MZT589837 NJP589837 NTL589837 ODH589837 OND589837 OWZ589837 PGV589837 PQR589837 QAN589837 QKJ589837 QUF589837 REB589837 RNX589837 RXT589837 SHP589837 SRL589837 TBH589837 TLD589837 TUZ589837 UEV589837 UOR589837 UYN589837 VIJ589837 VSF589837 WCB589837 WLX589837 WVT589837 L655373 JH655373 TD655373 ACZ655373 AMV655373 AWR655373 BGN655373 BQJ655373 CAF655373 CKB655373 CTX655373 DDT655373 DNP655373 DXL655373 EHH655373 ERD655373 FAZ655373 FKV655373 FUR655373 GEN655373 GOJ655373 GYF655373 HIB655373 HRX655373 IBT655373 ILP655373 IVL655373 JFH655373 JPD655373 JYZ655373 KIV655373 KSR655373 LCN655373 LMJ655373 LWF655373 MGB655373 MPX655373 MZT655373 NJP655373 NTL655373 ODH655373 OND655373 OWZ655373 PGV655373 PQR655373 QAN655373 QKJ655373 QUF655373 REB655373 RNX655373 RXT655373 SHP655373 SRL655373 TBH655373 TLD655373 TUZ655373 UEV655373 UOR655373 UYN655373 VIJ655373 VSF655373 WCB655373 WLX655373 WVT655373 L720909 JH720909 TD720909 ACZ720909 AMV720909 AWR720909 BGN720909 BQJ720909 CAF720909 CKB720909 CTX720909 DDT720909 DNP720909 DXL720909 EHH720909 ERD720909 FAZ720909 FKV720909 FUR720909 GEN720909 GOJ720909 GYF720909 HIB720909 HRX720909 IBT720909 ILP720909 IVL720909 JFH720909 JPD720909 JYZ720909 KIV720909 KSR720909 LCN720909 LMJ720909 LWF720909 MGB720909 MPX720909 MZT720909 NJP720909 NTL720909 ODH720909 OND720909 OWZ720909 PGV720909 PQR720909 QAN720909 QKJ720909 QUF720909 REB720909 RNX720909 RXT720909 SHP720909 SRL720909 TBH720909 TLD720909 TUZ720909 UEV720909 UOR720909 UYN720909 VIJ720909 VSF720909 WCB720909 WLX720909 WVT720909 L786445 JH786445 TD786445 ACZ786445 AMV786445 AWR786445 BGN786445 BQJ786445 CAF786445 CKB786445 CTX786445 DDT786445 DNP786445 DXL786445 EHH786445 ERD786445 FAZ786445 FKV786445 FUR786445 GEN786445 GOJ786445 GYF786445 HIB786445 HRX786445 IBT786445 ILP786445 IVL786445 JFH786445 JPD786445 JYZ786445 KIV786445 KSR786445 LCN786445 LMJ786445 LWF786445 MGB786445 MPX786445 MZT786445 NJP786445 NTL786445 ODH786445 OND786445 OWZ786445 PGV786445 PQR786445 QAN786445 QKJ786445 QUF786445 REB786445 RNX786445 RXT786445 SHP786445 SRL786445 TBH786445 TLD786445 TUZ786445 UEV786445 UOR786445 UYN786445 VIJ786445 VSF786445 WCB786445 WLX786445 WVT786445 L851981 JH851981 TD851981 ACZ851981 AMV851981 AWR851981 BGN851981 BQJ851981 CAF851981 CKB851981 CTX851981 DDT851981 DNP851981 DXL851981 EHH851981 ERD851981 FAZ851981 FKV851981 FUR851981 GEN851981 GOJ851981 GYF851981 HIB851981 HRX851981 IBT851981 ILP851981 IVL851981 JFH851981 JPD851981 JYZ851981 KIV851981 KSR851981 LCN851981 LMJ851981 LWF851981 MGB851981 MPX851981 MZT851981 NJP851981 NTL851981 ODH851981 OND851981 OWZ851981 PGV851981 PQR851981 QAN851981 QKJ851981 QUF851981 REB851981 RNX851981 RXT851981 SHP851981 SRL851981 TBH851981 TLD851981 TUZ851981 UEV851981 UOR851981 UYN851981 VIJ851981 VSF851981 WCB851981 WLX851981 WVT851981 L917517 JH917517 TD917517 ACZ917517 AMV917517 AWR917517 BGN917517 BQJ917517 CAF917517 CKB917517 CTX917517 DDT917517 DNP917517 DXL917517 EHH917517 ERD917517 FAZ917517 FKV917517 FUR917517 GEN917517 GOJ917517 GYF917517 HIB917517 HRX917517 IBT917517 ILP917517 IVL917517 JFH917517 JPD917517 JYZ917517 KIV917517 KSR917517 LCN917517 LMJ917517 LWF917517 MGB917517 MPX917517 MZT917517 NJP917517 NTL917517 ODH917517 OND917517 OWZ917517 PGV917517 PQR917517 QAN917517 QKJ917517 QUF917517 REB917517 RNX917517 RXT917517 SHP917517 SRL917517 TBH917517 TLD917517 TUZ917517 UEV917517 UOR917517 UYN917517 VIJ917517 VSF917517 WCB917517 WLX917517 WVT917517 L983053 JH983053 TD983053 ACZ983053 AMV983053 AWR983053 BGN983053 BQJ983053 CAF983053 CKB983053 CTX983053 DDT983053 DNP983053 DXL983053 EHH983053 ERD983053 FAZ983053 FKV983053 FUR983053 GEN983053 GOJ983053 GYF983053 HIB983053 HRX983053 IBT983053 ILP983053 IVL983053 JFH983053 JPD983053 JYZ983053 KIV983053 KSR983053 LCN983053 LMJ983053 LWF983053 MGB983053 MPX983053 MZT983053 NJP983053 NTL983053 ODH983053 OND983053 OWZ983053 PGV983053 PQR983053 QAN983053 QKJ983053 QUF983053 REB983053 RNX983053 RXT983053 SHP983053 SRL983053 TBH983053 TLD983053 TUZ983053 UEV983053 UOR983053 UYN983053 VIJ983053 VSF983053 WCB983053 WLX983053 WVT983053 S65553 JO65553 TK65553 ADG65553 ANC65553 AWY65553 BGU65553 BQQ65553 CAM65553 CKI65553 CUE65553 DEA65553 DNW65553 DXS65553 EHO65553 ERK65553 FBG65553 FLC65553 FUY65553 GEU65553 GOQ65553 GYM65553 HII65553 HSE65553 ICA65553 ILW65553 IVS65553 JFO65553 JPK65553 JZG65553 KJC65553 KSY65553 LCU65553 LMQ65553 LWM65553 MGI65553 MQE65553 NAA65553 NJW65553 NTS65553 ODO65553 ONK65553 OXG65553 PHC65553 PQY65553 QAU65553 QKQ65553 QUM65553 REI65553 ROE65553 RYA65553 SHW65553 SRS65553 TBO65553 TLK65553 TVG65553 UFC65553 UOY65553 UYU65553 VIQ65553 VSM65553 WCI65553 WME65553 WWA65553 S131089 JO131089 TK131089 ADG131089 ANC131089 AWY131089 BGU131089 BQQ131089 CAM131089 CKI131089 CUE131089 DEA131089 DNW131089 DXS131089 EHO131089 ERK131089 FBG131089 FLC131089 FUY131089 GEU131089 GOQ131089 GYM131089 HII131089 HSE131089 ICA131089 ILW131089 IVS131089 JFO131089 JPK131089 JZG131089 KJC131089 KSY131089 LCU131089 LMQ131089 LWM131089 MGI131089 MQE131089 NAA131089 NJW131089 NTS131089 ODO131089 ONK131089 OXG131089 PHC131089 PQY131089 QAU131089 QKQ131089 QUM131089 REI131089 ROE131089 RYA131089 SHW131089 SRS131089 TBO131089 TLK131089 TVG131089 UFC131089 UOY131089 UYU131089 VIQ131089 VSM131089 WCI131089 WME131089 WWA131089 S196625 JO196625 TK196625 ADG196625 ANC196625 AWY196625 BGU196625 BQQ196625 CAM196625 CKI196625 CUE196625 DEA196625 DNW196625 DXS196625 EHO196625 ERK196625 FBG196625 FLC196625 FUY196625 GEU196625 GOQ196625 GYM196625 HII196625 HSE196625 ICA196625 ILW196625 IVS196625 JFO196625 JPK196625 JZG196625 KJC196625 KSY196625 LCU196625 LMQ196625 LWM196625 MGI196625 MQE196625 NAA196625 NJW196625 NTS196625 ODO196625 ONK196625 OXG196625 PHC196625 PQY196625 QAU196625 QKQ196625 QUM196625 REI196625 ROE196625 RYA196625 SHW196625 SRS196625 TBO196625 TLK196625 TVG196625 UFC196625 UOY196625 UYU196625 VIQ196625 VSM196625 WCI196625 WME196625 WWA196625 S262161 JO262161 TK262161 ADG262161 ANC262161 AWY262161 BGU262161 BQQ262161 CAM262161 CKI262161 CUE262161 DEA262161 DNW262161 DXS262161 EHO262161 ERK262161 FBG262161 FLC262161 FUY262161 GEU262161 GOQ262161 GYM262161 HII262161 HSE262161 ICA262161 ILW262161 IVS262161 JFO262161 JPK262161 JZG262161 KJC262161 KSY262161 LCU262161 LMQ262161 LWM262161 MGI262161 MQE262161 NAA262161 NJW262161 NTS262161 ODO262161 ONK262161 OXG262161 PHC262161 PQY262161 QAU262161 QKQ262161 QUM262161 REI262161 ROE262161 RYA262161 SHW262161 SRS262161 TBO262161 TLK262161 TVG262161 UFC262161 UOY262161 UYU262161 VIQ262161 VSM262161 WCI262161 WME262161 WWA262161 S327697 JO327697 TK327697 ADG327697 ANC327697 AWY327697 BGU327697 BQQ327697 CAM327697 CKI327697 CUE327697 DEA327697 DNW327697 DXS327697 EHO327697 ERK327697 FBG327697 FLC327697 FUY327697 GEU327697 GOQ327697 GYM327697 HII327697 HSE327697 ICA327697 ILW327697 IVS327697 JFO327697 JPK327697 JZG327697 KJC327697 KSY327697 LCU327697 LMQ327697 LWM327697 MGI327697 MQE327697 NAA327697 NJW327697 NTS327697 ODO327697 ONK327697 OXG327697 PHC327697 PQY327697 QAU327697 QKQ327697 QUM327697 REI327697 ROE327697 RYA327697 SHW327697 SRS327697 TBO327697 TLK327697 TVG327697 UFC327697 UOY327697 UYU327697 VIQ327697 VSM327697 WCI327697 WME327697 WWA327697 S393233 JO393233 TK393233 ADG393233 ANC393233 AWY393233 BGU393233 BQQ393233 CAM393233 CKI393233 CUE393233 DEA393233 DNW393233 DXS393233 EHO393233 ERK393233 FBG393233 FLC393233 FUY393233 GEU393233 GOQ393233 GYM393233 HII393233 HSE393233 ICA393233 ILW393233 IVS393233 JFO393233 JPK393233 JZG393233 KJC393233 KSY393233 LCU393233 LMQ393233 LWM393233 MGI393233 MQE393233 NAA393233 NJW393233 NTS393233 ODO393233 ONK393233 OXG393233 PHC393233 PQY393233 QAU393233 QKQ393233 QUM393233 REI393233 ROE393233 RYA393233 SHW393233 SRS393233 TBO393233 TLK393233 TVG393233 UFC393233 UOY393233 UYU393233 VIQ393233 VSM393233 WCI393233 WME393233 WWA393233 S458769 JO458769 TK458769 ADG458769 ANC458769 AWY458769 BGU458769 BQQ458769 CAM458769 CKI458769 CUE458769 DEA458769 DNW458769 DXS458769 EHO458769 ERK458769 FBG458769 FLC458769 FUY458769 GEU458769 GOQ458769 GYM458769 HII458769 HSE458769 ICA458769 ILW458769 IVS458769 JFO458769 JPK458769 JZG458769 KJC458769 KSY458769 LCU458769 LMQ458769 LWM458769 MGI458769 MQE458769 NAA458769 NJW458769 NTS458769 ODO458769 ONK458769 OXG458769 PHC458769 PQY458769 QAU458769 QKQ458769 QUM458769 REI458769 ROE458769 RYA458769 SHW458769 SRS458769 TBO458769 TLK458769 TVG458769 UFC458769 UOY458769 UYU458769 VIQ458769 VSM458769 WCI458769 WME458769 WWA458769 S524305 JO524305 TK524305 ADG524305 ANC524305 AWY524305 BGU524305 BQQ524305 CAM524305 CKI524305 CUE524305 DEA524305 DNW524305 DXS524305 EHO524305 ERK524305 FBG524305 FLC524305 FUY524305 GEU524305 GOQ524305 GYM524305 HII524305 HSE524305 ICA524305 ILW524305 IVS524305 JFO524305 JPK524305 JZG524305 KJC524305 KSY524305 LCU524305 LMQ524305 LWM524305 MGI524305 MQE524305 NAA524305 NJW524305 NTS524305 ODO524305 ONK524305 OXG524305 PHC524305 PQY524305 QAU524305 QKQ524305 QUM524305 REI524305 ROE524305 RYA524305 SHW524305 SRS524305 TBO524305 TLK524305 TVG524305 UFC524305 UOY524305 UYU524305 VIQ524305 VSM524305 WCI524305 WME524305 WWA524305 S589841 JO589841 TK589841 ADG589841 ANC589841 AWY589841 BGU589841 BQQ589841 CAM589841 CKI589841 CUE589841 DEA589841 DNW589841 DXS589841 EHO589841 ERK589841 FBG589841 FLC589841 FUY589841 GEU589841 GOQ589841 GYM589841 HII589841 HSE589841 ICA589841 ILW589841 IVS589841 JFO589841 JPK589841 JZG589841 KJC589841 KSY589841 LCU589841 LMQ589841 LWM589841 MGI589841 MQE589841 NAA589841 NJW589841 NTS589841 ODO589841 ONK589841 OXG589841 PHC589841 PQY589841 QAU589841 QKQ589841 QUM589841 REI589841 ROE589841 RYA589841 SHW589841 SRS589841 TBO589841 TLK589841 TVG589841 UFC589841 UOY589841 UYU589841 VIQ589841 VSM589841 WCI589841 WME589841 WWA589841 S655377 JO655377 TK655377 ADG655377 ANC655377 AWY655377 BGU655377 BQQ655377 CAM655377 CKI655377 CUE655377 DEA655377 DNW655377 DXS655377 EHO655377 ERK655377 FBG655377 FLC655377 FUY655377 GEU655377 GOQ655377 GYM655377 HII655377 HSE655377 ICA655377 ILW655377 IVS655377 JFO655377 JPK655377 JZG655377 KJC655377 KSY655377 LCU655377 LMQ655377 LWM655377 MGI655377 MQE655377 NAA655377 NJW655377 NTS655377 ODO655377 ONK655377 OXG655377 PHC655377 PQY655377 QAU655377 QKQ655377 QUM655377 REI655377 ROE655377 RYA655377 SHW655377 SRS655377 TBO655377 TLK655377 TVG655377 UFC655377 UOY655377 UYU655377 VIQ655377 VSM655377 WCI655377 WME655377 WWA655377 S720913 JO720913 TK720913 ADG720913 ANC720913 AWY720913 BGU720913 BQQ720913 CAM720913 CKI720913 CUE720913 DEA720913 DNW720913 DXS720913 EHO720913 ERK720913 FBG720913 FLC720913 FUY720913 GEU720913 GOQ720913 GYM720913 HII720913 HSE720913 ICA720913 ILW720913 IVS720913 JFO720913 JPK720913 JZG720913 KJC720913 KSY720913 LCU720913 LMQ720913 LWM720913 MGI720913 MQE720913 NAA720913 NJW720913 NTS720913 ODO720913 ONK720913 OXG720913 PHC720913 PQY720913 QAU720913 QKQ720913 QUM720913 REI720913 ROE720913 RYA720913 SHW720913 SRS720913 TBO720913 TLK720913 TVG720913 UFC720913 UOY720913 UYU720913 VIQ720913 VSM720913 WCI720913 WME720913 WWA720913 S786449 JO786449 TK786449 ADG786449 ANC786449 AWY786449 BGU786449 BQQ786449 CAM786449 CKI786449 CUE786449 DEA786449 DNW786449 DXS786449 EHO786449 ERK786449 FBG786449 FLC786449 FUY786449 GEU786449 GOQ786449 GYM786449 HII786449 HSE786449 ICA786449 ILW786449 IVS786449 JFO786449 JPK786449 JZG786449 KJC786449 KSY786449 LCU786449 LMQ786449 LWM786449 MGI786449 MQE786449 NAA786449 NJW786449 NTS786449 ODO786449 ONK786449 OXG786449 PHC786449 PQY786449 QAU786449 QKQ786449 QUM786449 REI786449 ROE786449 RYA786449 SHW786449 SRS786449 TBO786449 TLK786449 TVG786449 UFC786449 UOY786449 UYU786449 VIQ786449 VSM786449 WCI786449 WME786449 WWA786449 S851985 JO851985 TK851985 ADG851985 ANC851985 AWY851985 BGU851985 BQQ851985 CAM851985 CKI851985 CUE851985 DEA851985 DNW851985 DXS851985 EHO851985 ERK851985 FBG851985 FLC851985 FUY851985 GEU851985 GOQ851985 GYM851985 HII851985 HSE851985 ICA851985 ILW851985 IVS851985 JFO851985 JPK851985 JZG851985 KJC851985 KSY851985 LCU851985 LMQ851985 LWM851985 MGI851985 MQE851985 NAA851985 NJW851985 NTS851985 ODO851985 ONK851985 OXG851985 PHC851985 PQY851985 QAU851985 QKQ851985 QUM851985 REI851985 ROE851985 RYA851985 SHW851985 SRS851985 TBO851985 TLK851985 TVG851985 UFC851985 UOY851985 UYU851985 VIQ851985 VSM851985 WCI851985 WME851985 WWA851985 S917521 JO917521 TK917521 ADG917521 ANC917521 AWY917521 BGU917521 BQQ917521 CAM917521 CKI917521 CUE917521 DEA917521 DNW917521 DXS917521 EHO917521 ERK917521 FBG917521 FLC917521 FUY917521 GEU917521 GOQ917521 GYM917521 HII917521 HSE917521 ICA917521 ILW917521 IVS917521 JFO917521 JPK917521 JZG917521 KJC917521 KSY917521 LCU917521 LMQ917521 LWM917521 MGI917521 MQE917521 NAA917521 NJW917521 NTS917521 ODO917521 ONK917521 OXG917521 PHC917521 PQY917521 QAU917521 QKQ917521 QUM917521 REI917521 ROE917521 RYA917521 SHW917521 SRS917521 TBO917521 TLK917521 TVG917521 UFC917521 UOY917521 UYU917521 VIQ917521 VSM917521 WCI917521 WME917521 WWA917521 S983057 JO983057 TK983057 ADG983057 ANC983057 AWY983057 BGU983057 BQQ983057 CAM983057 CKI983057 CUE983057 DEA983057 DNW983057 DXS983057 EHO983057 ERK983057 FBG983057 FLC983057 FUY983057 GEU983057 GOQ983057 GYM983057 HII983057 HSE983057 ICA983057 ILW983057 IVS983057 JFO983057 JPK983057 JZG983057 KJC983057 KSY983057 LCU983057 LMQ983057 LWM983057 MGI983057 MQE983057 NAA983057 NJW983057 NTS983057 ODO983057 ONK983057 OXG983057 PHC983057 PQY983057 QAU983057 QKQ983057 QUM983057 REI983057 ROE983057 RYA983057 SHW983057 SRS983057 TBO983057 TLK983057 TVG983057 UFC983057 UOY983057 UYU983057 VIQ983057 VSM983057 WCI983057 WME983057 WWA983057 WWH983043:WWH983044 S65549 JO65549 TK65549 ADG65549 ANC65549 AWY65549 BGU65549 BQQ65549 CAM65549 CKI65549 CUE65549 DEA65549 DNW65549 DXS65549 EHO65549 ERK65549 FBG65549 FLC65549 FUY65549 GEU65549 GOQ65549 GYM65549 HII65549 HSE65549 ICA65549 ILW65549 IVS65549 JFO65549 JPK65549 JZG65549 KJC65549 KSY65549 LCU65549 LMQ65549 LWM65549 MGI65549 MQE65549 NAA65549 NJW65549 NTS65549 ODO65549 ONK65549 OXG65549 PHC65549 PQY65549 QAU65549 QKQ65549 QUM65549 REI65549 ROE65549 RYA65549 SHW65549 SRS65549 TBO65549 TLK65549 TVG65549 UFC65549 UOY65549 UYU65549 VIQ65549 VSM65549 WCI65549 WME65549 WWA65549 S131085 JO131085 TK131085 ADG131085 ANC131085 AWY131085 BGU131085 BQQ131085 CAM131085 CKI131085 CUE131085 DEA131085 DNW131085 DXS131085 EHO131085 ERK131085 FBG131085 FLC131085 FUY131085 GEU131085 GOQ131085 GYM131085 HII131085 HSE131085 ICA131085 ILW131085 IVS131085 JFO131085 JPK131085 JZG131085 KJC131085 KSY131085 LCU131085 LMQ131085 LWM131085 MGI131085 MQE131085 NAA131085 NJW131085 NTS131085 ODO131085 ONK131085 OXG131085 PHC131085 PQY131085 QAU131085 QKQ131085 QUM131085 REI131085 ROE131085 RYA131085 SHW131085 SRS131085 TBO131085 TLK131085 TVG131085 UFC131085 UOY131085 UYU131085 VIQ131085 VSM131085 WCI131085 WME131085 WWA131085 S196621 JO196621 TK196621 ADG196621 ANC196621 AWY196621 BGU196621 BQQ196621 CAM196621 CKI196621 CUE196621 DEA196621 DNW196621 DXS196621 EHO196621 ERK196621 FBG196621 FLC196621 FUY196621 GEU196621 GOQ196621 GYM196621 HII196621 HSE196621 ICA196621 ILW196621 IVS196621 JFO196621 JPK196621 JZG196621 KJC196621 KSY196621 LCU196621 LMQ196621 LWM196621 MGI196621 MQE196621 NAA196621 NJW196621 NTS196621 ODO196621 ONK196621 OXG196621 PHC196621 PQY196621 QAU196621 QKQ196621 QUM196621 REI196621 ROE196621 RYA196621 SHW196621 SRS196621 TBO196621 TLK196621 TVG196621 UFC196621 UOY196621 UYU196621 VIQ196621 VSM196621 WCI196621 WME196621 WWA196621 S262157 JO262157 TK262157 ADG262157 ANC262157 AWY262157 BGU262157 BQQ262157 CAM262157 CKI262157 CUE262157 DEA262157 DNW262157 DXS262157 EHO262157 ERK262157 FBG262157 FLC262157 FUY262157 GEU262157 GOQ262157 GYM262157 HII262157 HSE262157 ICA262157 ILW262157 IVS262157 JFO262157 JPK262157 JZG262157 KJC262157 KSY262157 LCU262157 LMQ262157 LWM262157 MGI262157 MQE262157 NAA262157 NJW262157 NTS262157 ODO262157 ONK262157 OXG262157 PHC262157 PQY262157 QAU262157 QKQ262157 QUM262157 REI262157 ROE262157 RYA262157 SHW262157 SRS262157 TBO262157 TLK262157 TVG262157 UFC262157 UOY262157 UYU262157 VIQ262157 VSM262157 WCI262157 WME262157 WWA262157 S327693 JO327693 TK327693 ADG327693 ANC327693 AWY327693 BGU327693 BQQ327693 CAM327693 CKI327693 CUE327693 DEA327693 DNW327693 DXS327693 EHO327693 ERK327693 FBG327693 FLC327693 FUY327693 GEU327693 GOQ327693 GYM327693 HII327693 HSE327693 ICA327693 ILW327693 IVS327693 JFO327693 JPK327693 JZG327693 KJC327693 KSY327693 LCU327693 LMQ327693 LWM327693 MGI327693 MQE327693 NAA327693 NJW327693 NTS327693 ODO327693 ONK327693 OXG327693 PHC327693 PQY327693 QAU327693 QKQ327693 QUM327693 REI327693 ROE327693 RYA327693 SHW327693 SRS327693 TBO327693 TLK327693 TVG327693 UFC327693 UOY327693 UYU327693 VIQ327693 VSM327693 WCI327693 WME327693 WWA327693 S393229 JO393229 TK393229 ADG393229 ANC393229 AWY393229 BGU393229 BQQ393229 CAM393229 CKI393229 CUE393229 DEA393229 DNW393229 DXS393229 EHO393229 ERK393229 FBG393229 FLC393229 FUY393229 GEU393229 GOQ393229 GYM393229 HII393229 HSE393229 ICA393229 ILW393229 IVS393229 JFO393229 JPK393229 JZG393229 KJC393229 KSY393229 LCU393229 LMQ393229 LWM393229 MGI393229 MQE393229 NAA393229 NJW393229 NTS393229 ODO393229 ONK393229 OXG393229 PHC393229 PQY393229 QAU393229 QKQ393229 QUM393229 REI393229 ROE393229 RYA393229 SHW393229 SRS393229 TBO393229 TLK393229 TVG393229 UFC393229 UOY393229 UYU393229 VIQ393229 VSM393229 WCI393229 WME393229 WWA393229 S458765 JO458765 TK458765 ADG458765 ANC458765 AWY458765 BGU458765 BQQ458765 CAM458765 CKI458765 CUE458765 DEA458765 DNW458765 DXS458765 EHO458765 ERK458765 FBG458765 FLC458765 FUY458765 GEU458765 GOQ458765 GYM458765 HII458765 HSE458765 ICA458765 ILW458765 IVS458765 JFO458765 JPK458765 JZG458765 KJC458765 KSY458765 LCU458765 LMQ458765 LWM458765 MGI458765 MQE458765 NAA458765 NJW458765 NTS458765 ODO458765 ONK458765 OXG458765 PHC458765 PQY458765 QAU458765 QKQ458765 QUM458765 REI458765 ROE458765 RYA458765 SHW458765 SRS458765 TBO458765 TLK458765 TVG458765 UFC458765 UOY458765 UYU458765 VIQ458765 VSM458765 WCI458765 WME458765 WWA458765 S524301 JO524301 TK524301 ADG524301 ANC524301 AWY524301 BGU524301 BQQ524301 CAM524301 CKI524301 CUE524301 DEA524301 DNW524301 DXS524301 EHO524301 ERK524301 FBG524301 FLC524301 FUY524301 GEU524301 GOQ524301 GYM524301 HII524301 HSE524301 ICA524301 ILW524301 IVS524301 JFO524301 JPK524301 JZG524301 KJC524301 KSY524301 LCU524301 LMQ524301 LWM524301 MGI524301 MQE524301 NAA524301 NJW524301 NTS524301 ODO524301 ONK524301 OXG524301 PHC524301 PQY524301 QAU524301 QKQ524301 QUM524301 REI524301 ROE524301 RYA524301 SHW524301 SRS524301 TBO524301 TLK524301 TVG524301 UFC524301 UOY524301 UYU524301 VIQ524301 VSM524301 WCI524301 WME524301 WWA524301 S589837 JO589837 TK589837 ADG589837 ANC589837 AWY589837 BGU589837 BQQ589837 CAM589837 CKI589837 CUE589837 DEA589837 DNW589837 DXS589837 EHO589837 ERK589837 FBG589837 FLC589837 FUY589837 GEU589837 GOQ589837 GYM589837 HII589837 HSE589837 ICA589837 ILW589837 IVS589837 JFO589837 JPK589837 JZG589837 KJC589837 KSY589837 LCU589837 LMQ589837 LWM589837 MGI589837 MQE589837 NAA589837 NJW589837 NTS589837 ODO589837 ONK589837 OXG589837 PHC589837 PQY589837 QAU589837 QKQ589837 QUM589837 REI589837 ROE589837 RYA589837 SHW589837 SRS589837 TBO589837 TLK589837 TVG589837 UFC589837 UOY589837 UYU589837 VIQ589837 VSM589837 WCI589837 WME589837 WWA589837 S655373 JO655373 TK655373 ADG655373 ANC655373 AWY655373 BGU655373 BQQ655373 CAM655373 CKI655373 CUE655373 DEA655373 DNW655373 DXS655373 EHO655373 ERK655373 FBG655373 FLC655373 FUY655373 GEU655373 GOQ655373 GYM655373 HII655373 HSE655373 ICA655373 ILW655373 IVS655373 JFO655373 JPK655373 JZG655373 KJC655373 KSY655373 LCU655373 LMQ655373 LWM655373 MGI655373 MQE655373 NAA655373 NJW655373 NTS655373 ODO655373 ONK655373 OXG655373 PHC655373 PQY655373 QAU655373 QKQ655373 QUM655373 REI655373 ROE655373 RYA655373 SHW655373 SRS655373 TBO655373 TLK655373 TVG655373 UFC655373 UOY655373 UYU655373 VIQ655373 VSM655373 WCI655373 WME655373 WWA655373 S720909 JO720909 TK720909 ADG720909 ANC720909 AWY720909 BGU720909 BQQ720909 CAM720909 CKI720909 CUE720909 DEA720909 DNW720909 DXS720909 EHO720909 ERK720909 FBG720909 FLC720909 FUY720909 GEU720909 GOQ720909 GYM720909 HII720909 HSE720909 ICA720909 ILW720909 IVS720909 JFO720909 JPK720909 JZG720909 KJC720909 KSY720909 LCU720909 LMQ720909 LWM720909 MGI720909 MQE720909 NAA720909 NJW720909 NTS720909 ODO720909 ONK720909 OXG720909 PHC720909 PQY720909 QAU720909 QKQ720909 QUM720909 REI720909 ROE720909 RYA720909 SHW720909 SRS720909 TBO720909 TLK720909 TVG720909 UFC720909 UOY720909 UYU720909 VIQ720909 VSM720909 WCI720909 WME720909 WWA720909 S786445 JO786445 TK786445 ADG786445 ANC786445 AWY786445 BGU786445 BQQ786445 CAM786445 CKI786445 CUE786445 DEA786445 DNW786445 DXS786445 EHO786445 ERK786445 FBG786445 FLC786445 FUY786445 GEU786445 GOQ786445 GYM786445 HII786445 HSE786445 ICA786445 ILW786445 IVS786445 JFO786445 JPK786445 JZG786445 KJC786445 KSY786445 LCU786445 LMQ786445 LWM786445 MGI786445 MQE786445 NAA786445 NJW786445 NTS786445 ODO786445 ONK786445 OXG786445 PHC786445 PQY786445 QAU786445 QKQ786445 QUM786445 REI786445 ROE786445 RYA786445 SHW786445 SRS786445 TBO786445 TLK786445 TVG786445 UFC786445 UOY786445 UYU786445 VIQ786445 VSM786445 WCI786445 WME786445 WWA786445 S851981 JO851981 TK851981 ADG851981 ANC851981 AWY851981 BGU851981 BQQ851981 CAM851981 CKI851981 CUE851981 DEA851981 DNW851981 DXS851981 EHO851981 ERK851981 FBG851981 FLC851981 FUY851981 GEU851981 GOQ851981 GYM851981 HII851981 HSE851981 ICA851981 ILW851981 IVS851981 JFO851981 JPK851981 JZG851981 KJC851981 KSY851981 LCU851981 LMQ851981 LWM851981 MGI851981 MQE851981 NAA851981 NJW851981 NTS851981 ODO851981 ONK851981 OXG851981 PHC851981 PQY851981 QAU851981 QKQ851981 QUM851981 REI851981 ROE851981 RYA851981 SHW851981 SRS851981 TBO851981 TLK851981 TVG851981 UFC851981 UOY851981 UYU851981 VIQ851981 VSM851981 WCI851981 WME851981 WWA851981 S917517 JO917517 TK917517 ADG917517 ANC917517 AWY917517 BGU917517 BQQ917517 CAM917517 CKI917517 CUE917517 DEA917517 DNW917517 DXS917517 EHO917517 ERK917517 FBG917517 FLC917517 FUY917517 GEU917517 GOQ917517 GYM917517 HII917517 HSE917517 ICA917517 ILW917517 IVS917517 JFO917517 JPK917517 JZG917517 KJC917517 KSY917517 LCU917517 LMQ917517 LWM917517 MGI917517 MQE917517 NAA917517 NJW917517 NTS917517 ODO917517 ONK917517 OXG917517 PHC917517 PQY917517 QAU917517 QKQ917517 QUM917517 REI917517 ROE917517 RYA917517 SHW917517 SRS917517 TBO917517 TLK917517 TVG917517 UFC917517 UOY917517 UYU917517 VIQ917517 VSM917517 WCI917517 WME917517 WWA917517 S983053 JO983053 TK983053 ADG983053 ANC983053 AWY983053 BGU983053 BQQ983053 CAM983053 CKI983053 CUE983053 DEA983053 DNW983053 DXS983053 EHO983053 ERK983053 FBG983053 FLC983053 FUY983053 GEU983053 GOQ983053 GYM983053 HII983053 HSE983053 ICA983053 ILW983053 IVS983053 JFO983053 JPK983053 JZG983053 KJC983053 KSY983053 LCU983053 LMQ983053 LWM983053 MGI983053 MQE983053 NAA983053 NJW983053 NTS983053 ODO983053 ONK983053 OXG983053 PHC983053 PQY983053 QAU983053 QKQ983053 QUM983053 REI983053 ROE983053 RYA983053 SHW983053 SRS983053 TBO983053 TLK983053 TVG983053 UFC983053 UOY983053 UYU983053 VIQ983053 VSM983053 WCI983053 WME983053 WWA983053 Z65539:Z65540 JV65539:JV65540 TR65539:TR65540 ADN65539:ADN65540 ANJ65539:ANJ65540 AXF65539:AXF65540 BHB65539:BHB65540 BQX65539:BQX65540 CAT65539:CAT65540 CKP65539:CKP65540 CUL65539:CUL65540 DEH65539:DEH65540 DOD65539:DOD65540 DXZ65539:DXZ65540 EHV65539:EHV65540 ERR65539:ERR65540 FBN65539:FBN65540 FLJ65539:FLJ65540 FVF65539:FVF65540 GFB65539:GFB65540 GOX65539:GOX65540 GYT65539:GYT65540 HIP65539:HIP65540 HSL65539:HSL65540 ICH65539:ICH65540 IMD65539:IMD65540 IVZ65539:IVZ65540 JFV65539:JFV65540 JPR65539:JPR65540 JZN65539:JZN65540 KJJ65539:KJJ65540 KTF65539:KTF65540 LDB65539:LDB65540 LMX65539:LMX65540 LWT65539:LWT65540 MGP65539:MGP65540 MQL65539:MQL65540 NAH65539:NAH65540 NKD65539:NKD65540 NTZ65539:NTZ65540 ODV65539:ODV65540 ONR65539:ONR65540 OXN65539:OXN65540 PHJ65539:PHJ65540 PRF65539:PRF65540 QBB65539:QBB65540 QKX65539:QKX65540 QUT65539:QUT65540 REP65539:REP65540 ROL65539:ROL65540 RYH65539:RYH65540 SID65539:SID65540 SRZ65539:SRZ65540 TBV65539:TBV65540 TLR65539:TLR65540 TVN65539:TVN65540 UFJ65539:UFJ65540 UPF65539:UPF65540 UZB65539:UZB65540 VIX65539:VIX65540 VST65539:VST65540 WCP65539:WCP65540 WML65539:WML65540 WWH65539:WWH65540 Z131075:Z131076 JV131075:JV131076 TR131075:TR131076 ADN131075:ADN131076 ANJ131075:ANJ131076 AXF131075:AXF131076 BHB131075:BHB131076 BQX131075:BQX131076 CAT131075:CAT131076 CKP131075:CKP131076 CUL131075:CUL131076 DEH131075:DEH131076 DOD131075:DOD131076 DXZ131075:DXZ131076 EHV131075:EHV131076 ERR131075:ERR131076 FBN131075:FBN131076 FLJ131075:FLJ131076 FVF131075:FVF131076 GFB131075:GFB131076 GOX131075:GOX131076 GYT131075:GYT131076 HIP131075:HIP131076 HSL131075:HSL131076 ICH131075:ICH131076 IMD131075:IMD131076 IVZ131075:IVZ131076 JFV131075:JFV131076 JPR131075:JPR131076 JZN131075:JZN131076 KJJ131075:KJJ131076 KTF131075:KTF131076 LDB131075:LDB131076 LMX131075:LMX131076 LWT131075:LWT131076 MGP131075:MGP131076 MQL131075:MQL131076 NAH131075:NAH131076 NKD131075:NKD131076 NTZ131075:NTZ131076 ODV131075:ODV131076 ONR131075:ONR131076 OXN131075:OXN131076 PHJ131075:PHJ131076 PRF131075:PRF131076 QBB131075:QBB131076 QKX131075:QKX131076 QUT131075:QUT131076 REP131075:REP131076 ROL131075:ROL131076 RYH131075:RYH131076 SID131075:SID131076 SRZ131075:SRZ131076 TBV131075:TBV131076 TLR131075:TLR131076 TVN131075:TVN131076 UFJ131075:UFJ131076 UPF131075:UPF131076 UZB131075:UZB131076 VIX131075:VIX131076 VST131075:VST131076 WCP131075:WCP131076 WML131075:WML131076 WWH131075:WWH131076 Z196611:Z196612 JV196611:JV196612 TR196611:TR196612 ADN196611:ADN196612 ANJ196611:ANJ196612 AXF196611:AXF196612 BHB196611:BHB196612 BQX196611:BQX196612 CAT196611:CAT196612 CKP196611:CKP196612 CUL196611:CUL196612 DEH196611:DEH196612 DOD196611:DOD196612 DXZ196611:DXZ196612 EHV196611:EHV196612 ERR196611:ERR196612 FBN196611:FBN196612 FLJ196611:FLJ196612 FVF196611:FVF196612 GFB196611:GFB196612 GOX196611:GOX196612 GYT196611:GYT196612 HIP196611:HIP196612 HSL196611:HSL196612 ICH196611:ICH196612 IMD196611:IMD196612 IVZ196611:IVZ196612 JFV196611:JFV196612 JPR196611:JPR196612 JZN196611:JZN196612 KJJ196611:KJJ196612 KTF196611:KTF196612 LDB196611:LDB196612 LMX196611:LMX196612 LWT196611:LWT196612 MGP196611:MGP196612 MQL196611:MQL196612 NAH196611:NAH196612 NKD196611:NKD196612 NTZ196611:NTZ196612 ODV196611:ODV196612 ONR196611:ONR196612 OXN196611:OXN196612 PHJ196611:PHJ196612 PRF196611:PRF196612 QBB196611:QBB196612 QKX196611:QKX196612 QUT196611:QUT196612 REP196611:REP196612 ROL196611:ROL196612 RYH196611:RYH196612 SID196611:SID196612 SRZ196611:SRZ196612 TBV196611:TBV196612 TLR196611:TLR196612 TVN196611:TVN196612 UFJ196611:UFJ196612 UPF196611:UPF196612 UZB196611:UZB196612 VIX196611:VIX196612 VST196611:VST196612 WCP196611:WCP196612 WML196611:WML196612 WWH196611:WWH196612 Z262147:Z262148 JV262147:JV262148 TR262147:TR262148 ADN262147:ADN262148 ANJ262147:ANJ262148 AXF262147:AXF262148 BHB262147:BHB262148 BQX262147:BQX262148 CAT262147:CAT262148 CKP262147:CKP262148 CUL262147:CUL262148 DEH262147:DEH262148 DOD262147:DOD262148 DXZ262147:DXZ262148 EHV262147:EHV262148 ERR262147:ERR262148 FBN262147:FBN262148 FLJ262147:FLJ262148 FVF262147:FVF262148 GFB262147:GFB262148 GOX262147:GOX262148 GYT262147:GYT262148 HIP262147:HIP262148 HSL262147:HSL262148 ICH262147:ICH262148 IMD262147:IMD262148 IVZ262147:IVZ262148 JFV262147:JFV262148 JPR262147:JPR262148 JZN262147:JZN262148 KJJ262147:KJJ262148 KTF262147:KTF262148 LDB262147:LDB262148 LMX262147:LMX262148 LWT262147:LWT262148 MGP262147:MGP262148 MQL262147:MQL262148 NAH262147:NAH262148 NKD262147:NKD262148 NTZ262147:NTZ262148 ODV262147:ODV262148 ONR262147:ONR262148 OXN262147:OXN262148 PHJ262147:PHJ262148 PRF262147:PRF262148 QBB262147:QBB262148 QKX262147:QKX262148 QUT262147:QUT262148 REP262147:REP262148 ROL262147:ROL262148 RYH262147:RYH262148 SID262147:SID262148 SRZ262147:SRZ262148 TBV262147:TBV262148 TLR262147:TLR262148 TVN262147:TVN262148 UFJ262147:UFJ262148 UPF262147:UPF262148 UZB262147:UZB262148 VIX262147:VIX262148 VST262147:VST262148 WCP262147:WCP262148 WML262147:WML262148 WWH262147:WWH262148 Z327683:Z327684 JV327683:JV327684 TR327683:TR327684 ADN327683:ADN327684 ANJ327683:ANJ327684 AXF327683:AXF327684 BHB327683:BHB327684 BQX327683:BQX327684 CAT327683:CAT327684 CKP327683:CKP327684 CUL327683:CUL327684 DEH327683:DEH327684 DOD327683:DOD327684 DXZ327683:DXZ327684 EHV327683:EHV327684 ERR327683:ERR327684 FBN327683:FBN327684 FLJ327683:FLJ327684 FVF327683:FVF327684 GFB327683:GFB327684 GOX327683:GOX327684 GYT327683:GYT327684 HIP327683:HIP327684 HSL327683:HSL327684 ICH327683:ICH327684 IMD327683:IMD327684 IVZ327683:IVZ327684 JFV327683:JFV327684 JPR327683:JPR327684 JZN327683:JZN327684 KJJ327683:KJJ327684 KTF327683:KTF327684 LDB327683:LDB327684 LMX327683:LMX327684 LWT327683:LWT327684 MGP327683:MGP327684 MQL327683:MQL327684 NAH327683:NAH327684 NKD327683:NKD327684 NTZ327683:NTZ327684 ODV327683:ODV327684 ONR327683:ONR327684 OXN327683:OXN327684 PHJ327683:PHJ327684 PRF327683:PRF327684 QBB327683:QBB327684 QKX327683:QKX327684 QUT327683:QUT327684 REP327683:REP327684 ROL327683:ROL327684 RYH327683:RYH327684 SID327683:SID327684 SRZ327683:SRZ327684 TBV327683:TBV327684 TLR327683:TLR327684 TVN327683:TVN327684 UFJ327683:UFJ327684 UPF327683:UPF327684 UZB327683:UZB327684 VIX327683:VIX327684 VST327683:VST327684 WCP327683:WCP327684 WML327683:WML327684 WWH327683:WWH327684 Z393219:Z393220 JV393219:JV393220 TR393219:TR393220 ADN393219:ADN393220 ANJ393219:ANJ393220 AXF393219:AXF393220 BHB393219:BHB393220 BQX393219:BQX393220 CAT393219:CAT393220 CKP393219:CKP393220 CUL393219:CUL393220 DEH393219:DEH393220 DOD393219:DOD393220 DXZ393219:DXZ393220 EHV393219:EHV393220 ERR393219:ERR393220 FBN393219:FBN393220 FLJ393219:FLJ393220 FVF393219:FVF393220 GFB393219:GFB393220 GOX393219:GOX393220 GYT393219:GYT393220 HIP393219:HIP393220 HSL393219:HSL393220 ICH393219:ICH393220 IMD393219:IMD393220 IVZ393219:IVZ393220 JFV393219:JFV393220 JPR393219:JPR393220 JZN393219:JZN393220 KJJ393219:KJJ393220 KTF393219:KTF393220 LDB393219:LDB393220 LMX393219:LMX393220 LWT393219:LWT393220 MGP393219:MGP393220 MQL393219:MQL393220 NAH393219:NAH393220 NKD393219:NKD393220 NTZ393219:NTZ393220 ODV393219:ODV393220 ONR393219:ONR393220 OXN393219:OXN393220 PHJ393219:PHJ393220 PRF393219:PRF393220 QBB393219:QBB393220 QKX393219:QKX393220 QUT393219:QUT393220 REP393219:REP393220 ROL393219:ROL393220 RYH393219:RYH393220 SID393219:SID393220 SRZ393219:SRZ393220 TBV393219:TBV393220 TLR393219:TLR393220 TVN393219:TVN393220 UFJ393219:UFJ393220 UPF393219:UPF393220 UZB393219:UZB393220 VIX393219:VIX393220 VST393219:VST393220 WCP393219:WCP393220 WML393219:WML393220 WWH393219:WWH393220 Z458755:Z458756 JV458755:JV458756 TR458755:TR458756 ADN458755:ADN458756 ANJ458755:ANJ458756 AXF458755:AXF458756 BHB458755:BHB458756 BQX458755:BQX458756 CAT458755:CAT458756 CKP458755:CKP458756 CUL458755:CUL458756 DEH458755:DEH458756 DOD458755:DOD458756 DXZ458755:DXZ458756 EHV458755:EHV458756 ERR458755:ERR458756 FBN458755:FBN458756 FLJ458755:FLJ458756 FVF458755:FVF458756 GFB458755:GFB458756 GOX458755:GOX458756 GYT458755:GYT458756 HIP458755:HIP458756 HSL458755:HSL458756 ICH458755:ICH458756 IMD458755:IMD458756 IVZ458755:IVZ458756 JFV458755:JFV458756 JPR458755:JPR458756 JZN458755:JZN458756 KJJ458755:KJJ458756 KTF458755:KTF458756 LDB458755:LDB458756 LMX458755:LMX458756 LWT458755:LWT458756 MGP458755:MGP458756 MQL458755:MQL458756 NAH458755:NAH458756 NKD458755:NKD458756 NTZ458755:NTZ458756 ODV458755:ODV458756 ONR458755:ONR458756 OXN458755:OXN458756 PHJ458755:PHJ458756 PRF458755:PRF458756 QBB458755:QBB458756 QKX458755:QKX458756 QUT458755:QUT458756 REP458755:REP458756 ROL458755:ROL458756 RYH458755:RYH458756 SID458755:SID458756 SRZ458755:SRZ458756 TBV458755:TBV458756 TLR458755:TLR458756 TVN458755:TVN458756 UFJ458755:UFJ458756 UPF458755:UPF458756 UZB458755:UZB458756 VIX458755:VIX458756 VST458755:VST458756 WCP458755:WCP458756 WML458755:WML458756 WWH458755:WWH458756 Z524291:Z524292 JV524291:JV524292 TR524291:TR524292 ADN524291:ADN524292 ANJ524291:ANJ524292 AXF524291:AXF524292 BHB524291:BHB524292 BQX524291:BQX524292 CAT524291:CAT524292 CKP524291:CKP524292 CUL524291:CUL524292 DEH524291:DEH524292 DOD524291:DOD524292 DXZ524291:DXZ524292 EHV524291:EHV524292 ERR524291:ERR524292 FBN524291:FBN524292 FLJ524291:FLJ524292 FVF524291:FVF524292 GFB524291:GFB524292 GOX524291:GOX524292 GYT524291:GYT524292 HIP524291:HIP524292 HSL524291:HSL524292 ICH524291:ICH524292 IMD524291:IMD524292 IVZ524291:IVZ524292 JFV524291:JFV524292 JPR524291:JPR524292 JZN524291:JZN524292 KJJ524291:KJJ524292 KTF524291:KTF524292 LDB524291:LDB524292 LMX524291:LMX524292 LWT524291:LWT524292 MGP524291:MGP524292 MQL524291:MQL524292 NAH524291:NAH524292 NKD524291:NKD524292 NTZ524291:NTZ524292 ODV524291:ODV524292 ONR524291:ONR524292 OXN524291:OXN524292 PHJ524291:PHJ524292 PRF524291:PRF524292 QBB524291:QBB524292 QKX524291:QKX524292 QUT524291:QUT524292 REP524291:REP524292 ROL524291:ROL524292 RYH524291:RYH524292 SID524291:SID524292 SRZ524291:SRZ524292 TBV524291:TBV524292 TLR524291:TLR524292 TVN524291:TVN524292 UFJ524291:UFJ524292 UPF524291:UPF524292 UZB524291:UZB524292 VIX524291:VIX524292 VST524291:VST524292 WCP524291:WCP524292 WML524291:WML524292 WWH524291:WWH524292 Z589827:Z589828 JV589827:JV589828 TR589827:TR589828 ADN589827:ADN589828 ANJ589827:ANJ589828 AXF589827:AXF589828 BHB589827:BHB589828 BQX589827:BQX589828 CAT589827:CAT589828 CKP589827:CKP589828 CUL589827:CUL589828 DEH589827:DEH589828 DOD589827:DOD589828 DXZ589827:DXZ589828 EHV589827:EHV589828 ERR589827:ERR589828 FBN589827:FBN589828 FLJ589827:FLJ589828 FVF589827:FVF589828 GFB589827:GFB589828 GOX589827:GOX589828 GYT589827:GYT589828 HIP589827:HIP589828 HSL589827:HSL589828 ICH589827:ICH589828 IMD589827:IMD589828 IVZ589827:IVZ589828 JFV589827:JFV589828 JPR589827:JPR589828 JZN589827:JZN589828 KJJ589827:KJJ589828 KTF589827:KTF589828 LDB589827:LDB589828 LMX589827:LMX589828 LWT589827:LWT589828 MGP589827:MGP589828 MQL589827:MQL589828 NAH589827:NAH589828 NKD589827:NKD589828 NTZ589827:NTZ589828 ODV589827:ODV589828 ONR589827:ONR589828 OXN589827:OXN589828 PHJ589827:PHJ589828 PRF589827:PRF589828 QBB589827:QBB589828 QKX589827:QKX589828 QUT589827:QUT589828 REP589827:REP589828 ROL589827:ROL589828 RYH589827:RYH589828 SID589827:SID589828 SRZ589827:SRZ589828 TBV589827:TBV589828 TLR589827:TLR589828 TVN589827:TVN589828 UFJ589827:UFJ589828 UPF589827:UPF589828 UZB589827:UZB589828 VIX589827:VIX589828 VST589827:VST589828 WCP589827:WCP589828 WML589827:WML589828 WWH589827:WWH589828 Z655363:Z655364 JV655363:JV655364 TR655363:TR655364 ADN655363:ADN655364 ANJ655363:ANJ655364 AXF655363:AXF655364 BHB655363:BHB655364 BQX655363:BQX655364 CAT655363:CAT655364 CKP655363:CKP655364 CUL655363:CUL655364 DEH655363:DEH655364 DOD655363:DOD655364 DXZ655363:DXZ655364 EHV655363:EHV655364 ERR655363:ERR655364 FBN655363:FBN655364 FLJ655363:FLJ655364 FVF655363:FVF655364 GFB655363:GFB655364 GOX655363:GOX655364 GYT655363:GYT655364 HIP655363:HIP655364 HSL655363:HSL655364 ICH655363:ICH655364 IMD655363:IMD655364 IVZ655363:IVZ655364 JFV655363:JFV655364 JPR655363:JPR655364 JZN655363:JZN655364 KJJ655363:KJJ655364 KTF655363:KTF655364 LDB655363:LDB655364 LMX655363:LMX655364 LWT655363:LWT655364 MGP655363:MGP655364 MQL655363:MQL655364 NAH655363:NAH655364 NKD655363:NKD655364 NTZ655363:NTZ655364 ODV655363:ODV655364 ONR655363:ONR655364 OXN655363:OXN655364 PHJ655363:PHJ655364 PRF655363:PRF655364 QBB655363:QBB655364 QKX655363:QKX655364 QUT655363:QUT655364 REP655363:REP655364 ROL655363:ROL655364 RYH655363:RYH655364 SID655363:SID655364 SRZ655363:SRZ655364 TBV655363:TBV655364 TLR655363:TLR655364 TVN655363:TVN655364 UFJ655363:UFJ655364 UPF655363:UPF655364 UZB655363:UZB655364 VIX655363:VIX655364 VST655363:VST655364 WCP655363:WCP655364 WML655363:WML655364 WWH655363:WWH655364 Z720899:Z720900 JV720899:JV720900 TR720899:TR720900 ADN720899:ADN720900 ANJ720899:ANJ720900 AXF720899:AXF720900 BHB720899:BHB720900 BQX720899:BQX720900 CAT720899:CAT720900 CKP720899:CKP720900 CUL720899:CUL720900 DEH720899:DEH720900 DOD720899:DOD720900 DXZ720899:DXZ720900 EHV720899:EHV720900 ERR720899:ERR720900 FBN720899:FBN720900 FLJ720899:FLJ720900 FVF720899:FVF720900 GFB720899:GFB720900 GOX720899:GOX720900 GYT720899:GYT720900 HIP720899:HIP720900 HSL720899:HSL720900 ICH720899:ICH720900 IMD720899:IMD720900 IVZ720899:IVZ720900 JFV720899:JFV720900 JPR720899:JPR720900 JZN720899:JZN720900 KJJ720899:KJJ720900 KTF720899:KTF720900 LDB720899:LDB720900 LMX720899:LMX720900 LWT720899:LWT720900 MGP720899:MGP720900 MQL720899:MQL720900 NAH720899:NAH720900 NKD720899:NKD720900 NTZ720899:NTZ720900 ODV720899:ODV720900 ONR720899:ONR720900 OXN720899:OXN720900 PHJ720899:PHJ720900 PRF720899:PRF720900 QBB720899:QBB720900 QKX720899:QKX720900 QUT720899:QUT720900 REP720899:REP720900 ROL720899:ROL720900 RYH720899:RYH720900 SID720899:SID720900 SRZ720899:SRZ720900 TBV720899:TBV720900 TLR720899:TLR720900 TVN720899:TVN720900 UFJ720899:UFJ720900 UPF720899:UPF720900 UZB720899:UZB720900 VIX720899:VIX720900 VST720899:VST720900 WCP720899:WCP720900 WML720899:WML720900 WWH720899:WWH720900 Z786435:Z786436 JV786435:JV786436 TR786435:TR786436 ADN786435:ADN786436 ANJ786435:ANJ786436 AXF786435:AXF786436 BHB786435:BHB786436 BQX786435:BQX786436 CAT786435:CAT786436 CKP786435:CKP786436 CUL786435:CUL786436 DEH786435:DEH786436 DOD786435:DOD786436 DXZ786435:DXZ786436 EHV786435:EHV786436 ERR786435:ERR786436 FBN786435:FBN786436 FLJ786435:FLJ786436 FVF786435:FVF786436 GFB786435:GFB786436 GOX786435:GOX786436 GYT786435:GYT786436 HIP786435:HIP786436 HSL786435:HSL786436 ICH786435:ICH786436 IMD786435:IMD786436 IVZ786435:IVZ786436 JFV786435:JFV786436 JPR786435:JPR786436 JZN786435:JZN786436 KJJ786435:KJJ786436 KTF786435:KTF786436 LDB786435:LDB786436 LMX786435:LMX786436 LWT786435:LWT786436 MGP786435:MGP786436 MQL786435:MQL786436 NAH786435:NAH786436 NKD786435:NKD786436 NTZ786435:NTZ786436 ODV786435:ODV786436 ONR786435:ONR786436 OXN786435:OXN786436 PHJ786435:PHJ786436 PRF786435:PRF786436 QBB786435:QBB786436 QKX786435:QKX786436 QUT786435:QUT786436 REP786435:REP786436 ROL786435:ROL786436 RYH786435:RYH786436 SID786435:SID786436 SRZ786435:SRZ786436 TBV786435:TBV786436 TLR786435:TLR786436 TVN786435:TVN786436 UFJ786435:UFJ786436 UPF786435:UPF786436 UZB786435:UZB786436 VIX786435:VIX786436 VST786435:VST786436 WCP786435:WCP786436 WML786435:WML786436 WWH786435:WWH786436 Z851971:Z851972 JV851971:JV851972 TR851971:TR851972 ADN851971:ADN851972 ANJ851971:ANJ851972 AXF851971:AXF851972 BHB851971:BHB851972 BQX851971:BQX851972 CAT851971:CAT851972 CKP851971:CKP851972 CUL851971:CUL851972 DEH851971:DEH851972 DOD851971:DOD851972 DXZ851971:DXZ851972 EHV851971:EHV851972 ERR851971:ERR851972 FBN851971:FBN851972 FLJ851971:FLJ851972 FVF851971:FVF851972 GFB851971:GFB851972 GOX851971:GOX851972 GYT851971:GYT851972 HIP851971:HIP851972 HSL851971:HSL851972 ICH851971:ICH851972 IMD851971:IMD851972 IVZ851971:IVZ851972 JFV851971:JFV851972 JPR851971:JPR851972 JZN851971:JZN851972 KJJ851971:KJJ851972 KTF851971:KTF851972 LDB851971:LDB851972 LMX851971:LMX851972 LWT851971:LWT851972 MGP851971:MGP851972 MQL851971:MQL851972 NAH851971:NAH851972 NKD851971:NKD851972 NTZ851971:NTZ851972 ODV851971:ODV851972 ONR851971:ONR851972 OXN851971:OXN851972 PHJ851971:PHJ851972 PRF851971:PRF851972 QBB851971:QBB851972 QKX851971:QKX851972 QUT851971:QUT851972 REP851971:REP851972 ROL851971:ROL851972 RYH851971:RYH851972 SID851971:SID851972 SRZ851971:SRZ851972 TBV851971:TBV851972 TLR851971:TLR851972 TVN851971:TVN851972 UFJ851971:UFJ851972 UPF851971:UPF851972 UZB851971:UZB851972 VIX851971:VIX851972 VST851971:VST851972 WCP851971:WCP851972 WML851971:WML851972 WWH851971:WWH851972 Z917507:Z917508 JV917507:JV917508 TR917507:TR917508 ADN917507:ADN917508 ANJ917507:ANJ917508 AXF917507:AXF917508 BHB917507:BHB917508 BQX917507:BQX917508 CAT917507:CAT917508 CKP917507:CKP917508 CUL917507:CUL917508 DEH917507:DEH917508 DOD917507:DOD917508 DXZ917507:DXZ917508 EHV917507:EHV917508 ERR917507:ERR917508 FBN917507:FBN917508 FLJ917507:FLJ917508 FVF917507:FVF917508 GFB917507:GFB917508 GOX917507:GOX917508 GYT917507:GYT917508 HIP917507:HIP917508 HSL917507:HSL917508 ICH917507:ICH917508 IMD917507:IMD917508 IVZ917507:IVZ917508 JFV917507:JFV917508 JPR917507:JPR917508 JZN917507:JZN917508 KJJ917507:KJJ917508 KTF917507:KTF917508 LDB917507:LDB917508 LMX917507:LMX917508 LWT917507:LWT917508 MGP917507:MGP917508 MQL917507:MQL917508 NAH917507:NAH917508 NKD917507:NKD917508 NTZ917507:NTZ917508 ODV917507:ODV917508 ONR917507:ONR917508 OXN917507:OXN917508 PHJ917507:PHJ917508 PRF917507:PRF917508 QBB917507:QBB917508 QKX917507:QKX917508 QUT917507:QUT917508 REP917507:REP917508 ROL917507:ROL917508 RYH917507:RYH917508 SID917507:SID917508 SRZ917507:SRZ917508 TBV917507:TBV917508 TLR917507:TLR917508 TVN917507:TVN917508 UFJ917507:UFJ917508 UPF917507:UPF917508 UZB917507:UZB917508 VIX917507:VIX917508 VST917507:VST917508 WCP917507:WCP917508 WML917507:WML917508 WWH917507:WWH917508 Z983043:Z983044 JV983043:JV983044 TR983043:TR983044 ADN983043:ADN983044 ANJ983043:ANJ983044 AXF983043:AXF983044 BHB983043:BHB983044 BQX983043:BQX983044 CAT983043:CAT983044 CKP983043:CKP983044 CUL983043:CUL983044 DEH983043:DEH983044 DOD983043:DOD983044 DXZ983043:DXZ983044 EHV983043:EHV983044 ERR983043:ERR983044 FBN983043:FBN983044 FLJ983043:FLJ983044 FVF983043:FVF983044 GFB983043:GFB983044 GOX983043:GOX983044 GYT983043:GYT983044 HIP983043:HIP983044 HSL983043:HSL983044 ICH983043:ICH983044 IMD983043:IMD983044 IVZ983043:IVZ983044 JFV983043:JFV983044 JPR983043:JPR983044 JZN983043:JZN983044 KJJ983043:KJJ983044 KTF983043:KTF983044 LDB983043:LDB983044 LMX983043:LMX983044 LWT983043:LWT983044 MGP983043:MGP983044 MQL983043:MQL983044 NAH983043:NAH983044 NKD983043:NKD983044 NTZ983043:NTZ983044 ODV983043:ODV983044 ONR983043:ONR983044 OXN983043:OXN983044 PHJ983043:PHJ983044 PRF983043:PRF983044 QBB983043:QBB983044 QKX983043:QKX983044 QUT983043:QUT983044 REP983043:REP983044 ROL983043:ROL983044 RYH983043:RYH983044 SID983043:SID983044 SRZ983043:SRZ983044 TBV983043:TBV983044 TLR983043:TLR983044 TVN983043:TVN983044 UFJ983043:UFJ983044 UPF983043:UPF983044 UZB983043:UZB983044 VIX983043:VIX983044 VST983043:VST983044 WCP983043:WCP983044" xr:uid="{F9AB1E62-D58A-46CE-B15D-F6F14ECF1371}">
      <formula1>#REF!</formula1>
    </dataValidation>
  </dataValidations>
  <printOptions horizontalCentered="1"/>
  <pageMargins left="0.59055118110236227" right="0.59055118110236227" top="0.59055118110236227" bottom="0.59055118110236227" header="0" footer="0"/>
  <pageSetup paperSize="9" scale="93"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tabColor rgb="FF99FF99"/>
  </sheetPr>
  <dimension ref="A1:W34"/>
  <sheetViews>
    <sheetView showGridLines="0" view="pageBreakPreview" zoomScaleNormal="100" zoomScaleSheetLayoutView="100" workbookViewId="0">
      <selection activeCell="A13" sqref="A13:K13"/>
    </sheetView>
  </sheetViews>
  <sheetFormatPr defaultColWidth="9.109375" defaultRowHeight="12"/>
  <cols>
    <col min="1" max="1" width="7" style="144" customWidth="1"/>
    <col min="2" max="2" width="9.6640625" style="144" customWidth="1"/>
    <col min="3" max="3" width="1.88671875" style="144" customWidth="1"/>
    <col min="4" max="10" width="9.6640625" style="144" customWidth="1"/>
    <col min="11" max="11" width="10.109375" style="144" customWidth="1"/>
    <col min="12" max="16384" width="9.109375" style="144"/>
  </cols>
  <sheetData>
    <row r="1" spans="1:12" ht="21" customHeight="1">
      <c r="B1" s="145"/>
      <c r="C1" s="145"/>
      <c r="D1" s="145"/>
      <c r="E1" s="145"/>
      <c r="F1" s="145"/>
      <c r="G1" s="145"/>
      <c r="H1" s="145"/>
      <c r="I1" s="145"/>
      <c r="J1" s="145"/>
      <c r="K1" s="146" t="s">
        <v>289</v>
      </c>
    </row>
    <row r="2" spans="1:12" ht="45" customHeight="1">
      <c r="A2" s="2537" t="s">
        <v>290</v>
      </c>
      <c r="B2" s="2537"/>
      <c r="C2" s="2537"/>
      <c r="D2" s="2537"/>
      <c r="E2" s="2537"/>
      <c r="F2" s="2537"/>
      <c r="G2" s="2537"/>
      <c r="H2" s="2537"/>
      <c r="I2" s="2537"/>
      <c r="J2" s="2537"/>
      <c r="K2" s="2537"/>
    </row>
    <row r="3" spans="1:12" s="145" customFormat="1" ht="45.6" customHeight="1"/>
    <row r="4" spans="1:12" s="145" customFormat="1" ht="24" customHeight="1">
      <c r="A4" s="145" t="s">
        <v>291</v>
      </c>
      <c r="D4" s="1371"/>
      <c r="E4" s="1371"/>
      <c r="F4" s="1371"/>
      <c r="G4" s="1371"/>
      <c r="H4" s="1371"/>
      <c r="I4" s="1371"/>
      <c r="J4" s="1371"/>
    </row>
    <row r="5" spans="1:12" s="145" customFormat="1" ht="24" customHeight="1">
      <c r="B5" s="146" t="s">
        <v>292</v>
      </c>
      <c r="D5" s="2533"/>
      <c r="E5" s="2533"/>
      <c r="F5" s="2533"/>
      <c r="G5" s="2533"/>
      <c r="H5" s="2533"/>
      <c r="I5" s="2533"/>
      <c r="J5" s="2533"/>
    </row>
    <row r="6" spans="1:12" s="145" customFormat="1" ht="24" customHeight="1">
      <c r="A6" s="2535" t="s">
        <v>293</v>
      </c>
      <c r="B6" s="2535"/>
      <c r="D6" s="2533"/>
      <c r="E6" s="2533"/>
      <c r="F6" s="2533"/>
      <c r="G6" s="2533"/>
      <c r="H6" s="2533"/>
      <c r="I6" s="2533"/>
      <c r="J6" s="147" t="s">
        <v>267</v>
      </c>
      <c r="L6" s="145" t="s">
        <v>1430</v>
      </c>
    </row>
    <row r="7" spans="1:12" s="145" customFormat="1" ht="24" customHeight="1">
      <c r="B7" s="146" t="s">
        <v>294</v>
      </c>
      <c r="D7" s="2533" t="s">
        <v>103</v>
      </c>
      <c r="E7" s="2533"/>
      <c r="F7" s="2533"/>
      <c r="G7" s="2533"/>
      <c r="H7" s="2533"/>
      <c r="I7" s="2533"/>
      <c r="J7" s="2533"/>
    </row>
    <row r="8" spans="1:12" s="145" customFormat="1" ht="24" customHeight="1">
      <c r="D8" s="2536"/>
      <c r="E8" s="2536"/>
      <c r="F8" s="2536"/>
      <c r="G8" s="2536"/>
      <c r="H8" s="2536"/>
      <c r="I8" s="2536"/>
      <c r="J8" s="2536"/>
    </row>
    <row r="9" spans="1:12" s="145" customFormat="1" ht="24" customHeight="1">
      <c r="D9" s="2536"/>
      <c r="E9" s="2536"/>
      <c r="F9" s="2536"/>
      <c r="G9" s="2536"/>
      <c r="H9" s="2536"/>
      <c r="I9" s="2536"/>
      <c r="J9" s="2536"/>
    </row>
    <row r="10" spans="1:12" s="145" customFormat="1" ht="24" customHeight="1"/>
    <row r="11" spans="1:12" s="145" customFormat="1" ht="24" customHeight="1"/>
    <row r="12" spans="1:12" s="145" customFormat="1" ht="24" customHeight="1">
      <c r="A12" s="2538" t="s">
        <v>1787</v>
      </c>
      <c r="B12" s="2538"/>
      <c r="C12" s="2538"/>
      <c r="D12" s="2538"/>
      <c r="E12" s="2538"/>
      <c r="F12" s="2538"/>
      <c r="G12" s="2538"/>
      <c r="H12" s="2538"/>
      <c r="I12" s="2538"/>
      <c r="J12" s="2538"/>
      <c r="K12" s="2538"/>
    </row>
    <row r="13" spans="1:12" s="145" customFormat="1" ht="24" customHeight="1">
      <c r="A13" s="2538" t="s">
        <v>295</v>
      </c>
      <c r="B13" s="2538"/>
      <c r="C13" s="2538"/>
      <c r="D13" s="2538"/>
      <c r="E13" s="2538"/>
      <c r="F13" s="2538"/>
      <c r="G13" s="2538"/>
      <c r="H13" s="2538"/>
      <c r="I13" s="2538"/>
      <c r="J13" s="2538"/>
      <c r="K13" s="2538"/>
    </row>
    <row r="14" spans="1:12" s="145" customFormat="1" ht="24" customHeight="1">
      <c r="A14" s="145" t="s">
        <v>296</v>
      </c>
    </row>
    <row r="15" spans="1:12" s="145" customFormat="1" ht="24" customHeight="1"/>
    <row r="16" spans="1:12" s="145" customFormat="1" ht="24" customHeight="1">
      <c r="H16" s="2535" t="s">
        <v>1280</v>
      </c>
      <c r="I16" s="2535"/>
      <c r="J16" s="2535"/>
      <c r="K16" s="2535"/>
    </row>
    <row r="17" spans="1:23" s="145" customFormat="1" ht="24" customHeight="1">
      <c r="J17" s="146"/>
    </row>
    <row r="18" spans="1:23" s="145" customFormat="1" ht="24" customHeight="1">
      <c r="A18" s="145" t="s">
        <v>297</v>
      </c>
    </row>
    <row r="19" spans="1:23" s="145" customFormat="1" ht="24" customHeight="1">
      <c r="B19" s="146" t="s">
        <v>292</v>
      </c>
      <c r="D19" s="2533" t="str">
        <f>IF(基本情報!G17="","",IF(基本情報!G15="個人","",基本情報!G17))</f>
        <v/>
      </c>
      <c r="E19" s="2533"/>
      <c r="F19" s="2533"/>
      <c r="G19" s="2533"/>
      <c r="H19" s="2533"/>
      <c r="I19" s="2533"/>
      <c r="J19" s="2533"/>
    </row>
    <row r="20" spans="1:23" s="145" customFormat="1" ht="24" customHeight="1">
      <c r="A20" s="2535" t="s">
        <v>293</v>
      </c>
      <c r="B20" s="2535"/>
      <c r="D20" s="2533" t="str">
        <f>IF(基本情報!G15="個人",基本情報!G20,CONCATENATE(基本情報!G18,"　",基本情報!G20))</f>
        <v>　</v>
      </c>
      <c r="E20" s="2533"/>
      <c r="F20" s="2533"/>
      <c r="G20" s="2533"/>
      <c r="H20" s="2533"/>
      <c r="I20" s="2533"/>
      <c r="J20" s="147" t="s">
        <v>267</v>
      </c>
    </row>
    <row r="21" spans="1:23" s="145" customFormat="1" ht="24" customHeight="1">
      <c r="B21" s="146" t="s">
        <v>294</v>
      </c>
      <c r="D21" s="2533" t="str">
        <f>IF(基本情報!H21="","〒",CONCATENATE("〒",基本情報!H21))</f>
        <v>〒</v>
      </c>
      <c r="E21" s="2533"/>
      <c r="F21" s="2533"/>
      <c r="G21" s="2533"/>
      <c r="H21" s="2533"/>
      <c r="I21" s="2533"/>
      <c r="J21" s="2533"/>
    </row>
    <row r="22" spans="1:23" s="145" customFormat="1" ht="24" customHeight="1">
      <c r="D22" s="2536" t="str">
        <f>IF(基本情報!G22="","",基本情報!G22)</f>
        <v/>
      </c>
      <c r="E22" s="2536"/>
      <c r="F22" s="2536"/>
      <c r="G22" s="2536"/>
      <c r="H22" s="2536"/>
      <c r="I22" s="2536"/>
      <c r="J22" s="2536"/>
    </row>
    <row r="23" spans="1:23" s="145" customFormat="1" ht="24" customHeight="1">
      <c r="D23" s="2536"/>
      <c r="E23" s="2536"/>
      <c r="F23" s="2536"/>
      <c r="G23" s="2536"/>
      <c r="H23" s="2536"/>
      <c r="I23" s="2536"/>
      <c r="J23" s="2536"/>
    </row>
    <row r="24" spans="1:23" s="145" customFormat="1" ht="24" customHeight="1"/>
    <row r="25" spans="1:23" s="145" customFormat="1" ht="24" customHeight="1"/>
    <row r="26" spans="1:23" s="145" customFormat="1" ht="24" customHeight="1"/>
    <row r="27" spans="1:23" s="145" customFormat="1" ht="24" customHeight="1">
      <c r="B27" s="146"/>
    </row>
    <row r="28" spans="1:23" s="145" customFormat="1" ht="24" customHeight="1">
      <c r="B28" s="146"/>
    </row>
    <row r="29" spans="1:23" s="145" customFormat="1" ht="24" customHeight="1"/>
    <row r="30" spans="1:23" s="138" customFormat="1" ht="21" customHeight="1">
      <c r="E30" s="56"/>
      <c r="H30" s="143"/>
      <c r="J30" s="143"/>
      <c r="K30" s="143"/>
      <c r="L30" s="143"/>
      <c r="M30" s="143"/>
      <c r="N30" s="143"/>
      <c r="O30" s="143"/>
      <c r="P30" s="143"/>
      <c r="Q30" s="143"/>
      <c r="R30" s="143"/>
      <c r="S30" s="143"/>
      <c r="T30" s="143"/>
      <c r="U30" s="143"/>
      <c r="V30" s="143"/>
      <c r="W30" s="143"/>
    </row>
    <row r="31" spans="1:23" s="138" customFormat="1" ht="21" customHeight="1">
      <c r="A31" s="2534" t="str">
        <f>IF(基本情報!D13="","事業名：　　　　　　　　　　　　　　　　　　　　",CONCATENATE("事業名：",IF(基本情報!D13="","",基本情報!D13)))</f>
        <v>事業名：　　　　　　　　　　　　　　　　　　　　</v>
      </c>
      <c r="B31" s="2534"/>
      <c r="C31" s="2534"/>
      <c r="D31" s="2534"/>
      <c r="E31" s="2534"/>
      <c r="F31" s="2534"/>
      <c r="G31" s="2534"/>
      <c r="H31" s="2534"/>
      <c r="I31" s="2534"/>
      <c r="J31" s="2534"/>
      <c r="K31" s="2534"/>
      <c r="L31" s="143"/>
      <c r="M31" s="143"/>
      <c r="N31" s="143"/>
      <c r="O31" s="143"/>
      <c r="P31" s="143"/>
      <c r="Q31" s="143"/>
      <c r="R31" s="143"/>
      <c r="S31" s="143"/>
      <c r="T31" s="143"/>
      <c r="U31" s="143"/>
      <c r="V31" s="143"/>
      <c r="W31" s="143"/>
    </row>
    <row r="32" spans="1:23" s="145" customFormat="1" ht="24" customHeight="1">
      <c r="A32" s="2535"/>
      <c r="B32" s="2535"/>
      <c r="C32" s="2535"/>
      <c r="D32" s="2535"/>
      <c r="E32" s="2535"/>
      <c r="F32" s="2535"/>
      <c r="G32" s="2535"/>
      <c r="H32" s="2535"/>
      <c r="I32" s="2535"/>
      <c r="J32" s="2535"/>
      <c r="K32" s="2535"/>
    </row>
    <row r="33" s="145" customFormat="1" ht="24" customHeight="1"/>
    <row r="34" ht="12" customHeight="1"/>
  </sheetData>
  <mergeCells count="16">
    <mergeCell ref="D19:J19"/>
    <mergeCell ref="A31:K31"/>
    <mergeCell ref="A32:K32"/>
    <mergeCell ref="D8:J9"/>
    <mergeCell ref="A2:K2"/>
    <mergeCell ref="D5:J5"/>
    <mergeCell ref="A6:B6"/>
    <mergeCell ref="D6:I6"/>
    <mergeCell ref="D7:J7"/>
    <mergeCell ref="A20:B20"/>
    <mergeCell ref="D20:I20"/>
    <mergeCell ref="D21:J21"/>
    <mergeCell ref="D22:J23"/>
    <mergeCell ref="A12:K12"/>
    <mergeCell ref="A13:K13"/>
    <mergeCell ref="H16:K16"/>
  </mergeCells>
  <phoneticPr fontId="2"/>
  <printOptions horizontalCentered="1"/>
  <pageMargins left="0.59055118110236227" right="0.59055118110236227" top="0.59055118110236227" bottom="0.59055118110236227" header="0" footer="0"/>
  <pageSetup paperSize="9" scale="98" fitToWidth="0" fitToHeight="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tabColor rgb="FF99FF99"/>
  </sheetPr>
  <dimension ref="A1:O61"/>
  <sheetViews>
    <sheetView showGridLines="0" view="pageBreakPreview" zoomScaleNormal="100" zoomScaleSheetLayoutView="100" workbookViewId="0">
      <selection activeCell="D3" sqref="D3:H3"/>
    </sheetView>
  </sheetViews>
  <sheetFormatPr defaultColWidth="9.5546875" defaultRowHeight="13.2"/>
  <cols>
    <col min="1" max="2" width="3" style="160" customWidth="1"/>
    <col min="3" max="3" width="9.6640625" style="160" customWidth="1"/>
    <col min="4" max="4" width="11.109375" style="160" customWidth="1"/>
    <col min="5" max="5" width="7.5546875" style="160" customWidth="1"/>
    <col min="6" max="9" width="7" style="160" customWidth="1"/>
    <col min="10" max="11" width="7.5546875" style="160" customWidth="1"/>
    <col min="12" max="12" width="2.6640625" style="160" customWidth="1"/>
    <col min="13" max="14" width="9.109375" style="160" customWidth="1"/>
    <col min="15" max="16384" width="9.5546875" style="160"/>
  </cols>
  <sheetData>
    <row r="1" spans="1:14" s="151" customFormat="1" ht="14.4">
      <c r="I1" s="149"/>
      <c r="J1" s="149"/>
      <c r="K1" s="149"/>
      <c r="L1" s="149"/>
      <c r="M1" s="149"/>
      <c r="N1" s="150" t="s">
        <v>339</v>
      </c>
    </row>
    <row r="2" spans="1:14" s="151" customFormat="1" ht="15" thickBot="1">
      <c r="A2" s="2539" t="s">
        <v>340</v>
      </c>
      <c r="B2" s="2539"/>
      <c r="C2" s="2539"/>
      <c r="D2" s="2539"/>
      <c r="E2" s="2539"/>
      <c r="F2" s="2539"/>
      <c r="G2" s="2539"/>
      <c r="H2" s="2539"/>
      <c r="I2" s="2539"/>
      <c r="J2" s="2539"/>
      <c r="K2" s="2539"/>
      <c r="L2" s="2539"/>
      <c r="M2" s="2539"/>
      <c r="N2" s="2539"/>
    </row>
    <row r="3" spans="1:14" s="151" customFormat="1" ht="22.5" customHeight="1" thickBot="1">
      <c r="A3" s="2540" t="s">
        <v>287</v>
      </c>
      <c r="B3" s="2541"/>
      <c r="C3" s="2542"/>
      <c r="D3" s="2543"/>
      <c r="E3" s="2544"/>
      <c r="F3" s="2544"/>
      <c r="G3" s="2544"/>
      <c r="H3" s="2544"/>
      <c r="I3" s="880" t="s">
        <v>341</v>
      </c>
      <c r="J3" s="2545"/>
      <c r="K3" s="2546"/>
      <c r="L3" s="881" t="s">
        <v>342</v>
      </c>
      <c r="M3" s="2547" t="s">
        <v>1353</v>
      </c>
      <c r="N3" s="2548"/>
    </row>
    <row r="4" spans="1:14" s="153" customFormat="1" ht="12">
      <c r="C4" s="154" t="s">
        <v>343</v>
      </c>
      <c r="D4" s="155" t="s">
        <v>344</v>
      </c>
      <c r="E4" s="156"/>
      <c r="F4" s="156"/>
      <c r="G4" s="156"/>
      <c r="H4" s="156"/>
      <c r="I4" s="156"/>
      <c r="J4" s="156"/>
      <c r="K4" s="157"/>
      <c r="L4" s="157"/>
      <c r="M4" s="157"/>
      <c r="N4" s="157"/>
    </row>
    <row r="5" spans="1:14" s="153" customFormat="1" ht="12">
      <c r="C5" s="154" t="s">
        <v>345</v>
      </c>
      <c r="D5" s="155" t="s">
        <v>346</v>
      </c>
      <c r="E5" s="156"/>
      <c r="F5" s="156"/>
      <c r="G5" s="156"/>
      <c r="H5" s="156"/>
      <c r="I5" s="156"/>
      <c r="J5" s="156"/>
      <c r="K5" s="156"/>
      <c r="L5" s="156"/>
      <c r="M5" s="156"/>
      <c r="N5" s="156"/>
    </row>
    <row r="6" spans="1:14" s="153" customFormat="1" ht="12">
      <c r="C6" s="154" t="s">
        <v>347</v>
      </c>
      <c r="D6" s="155" t="s">
        <v>348</v>
      </c>
      <c r="E6" s="156"/>
      <c r="F6" s="156"/>
      <c r="G6" s="156"/>
      <c r="H6" s="156"/>
      <c r="I6" s="156"/>
      <c r="J6" s="156"/>
      <c r="K6" s="156"/>
      <c r="L6" s="156"/>
      <c r="M6" s="156"/>
      <c r="N6" s="156"/>
    </row>
    <row r="7" spans="1:14" s="153" customFormat="1" ht="6" customHeight="1">
      <c r="A7" s="156"/>
      <c r="B7" s="156"/>
      <c r="C7" s="158"/>
      <c r="D7" s="156"/>
      <c r="E7" s="156"/>
      <c r="F7" s="156"/>
      <c r="G7" s="156"/>
      <c r="H7" s="156"/>
      <c r="I7" s="156"/>
      <c r="J7" s="156"/>
      <c r="K7" s="156"/>
      <c r="L7" s="156"/>
      <c r="M7" s="156"/>
      <c r="N7" s="156"/>
    </row>
    <row r="8" spans="1:14" ht="16.05" customHeight="1">
      <c r="A8" s="159" t="s">
        <v>349</v>
      </c>
      <c r="B8" s="159"/>
      <c r="C8" s="159"/>
    </row>
    <row r="9" spans="1:14" ht="14.25" customHeight="1">
      <c r="A9" s="160" t="s">
        <v>350</v>
      </c>
      <c r="C9" s="161"/>
      <c r="D9" s="162"/>
      <c r="E9" s="161"/>
      <c r="F9" s="161"/>
      <c r="H9" s="161"/>
      <c r="I9" s="161"/>
      <c r="J9" s="161"/>
      <c r="N9" s="163"/>
    </row>
    <row r="10" spans="1:14" ht="14.25" customHeight="1">
      <c r="A10" s="161"/>
      <c r="B10" s="161"/>
      <c r="C10" s="154" t="s">
        <v>351</v>
      </c>
      <c r="D10" s="2557" t="s">
        <v>352</v>
      </c>
      <c r="E10" s="2558"/>
      <c r="F10" s="2558"/>
      <c r="G10" s="2558"/>
      <c r="H10" s="2558"/>
      <c r="I10" s="2558"/>
      <c r="J10" s="2558"/>
      <c r="K10" s="2558"/>
      <c r="L10" s="2558"/>
      <c r="M10" s="2558"/>
      <c r="N10" s="2558"/>
    </row>
    <row r="11" spans="1:14" s="356" customFormat="1" ht="36" customHeight="1">
      <c r="A11" s="341"/>
      <c r="B11" s="341"/>
      <c r="C11" s="165" t="s">
        <v>353</v>
      </c>
      <c r="D11" s="2559" t="s">
        <v>354</v>
      </c>
      <c r="E11" s="2556"/>
      <c r="F11" s="2556"/>
      <c r="G11" s="2556"/>
      <c r="H11" s="2556"/>
      <c r="I11" s="2556"/>
      <c r="J11" s="2556"/>
      <c r="K11" s="2556"/>
      <c r="L11" s="2556"/>
      <c r="M11" s="2556"/>
      <c r="N11" s="2556"/>
    </row>
    <row r="12" spans="1:14" ht="24" customHeight="1">
      <c r="A12" s="161"/>
      <c r="B12" s="161"/>
      <c r="C12" s="165" t="s">
        <v>355</v>
      </c>
      <c r="D12" s="2557" t="s">
        <v>356</v>
      </c>
      <c r="E12" s="2558"/>
      <c r="F12" s="2558"/>
      <c r="G12" s="2558"/>
      <c r="H12" s="2558"/>
      <c r="I12" s="2558"/>
      <c r="J12" s="2558"/>
      <c r="K12" s="2558"/>
      <c r="L12" s="2558"/>
      <c r="M12" s="2558"/>
      <c r="N12" s="2558"/>
    </row>
    <row r="13" spans="1:14" ht="6" customHeight="1" thickBot="1">
      <c r="C13" s="154"/>
      <c r="D13" s="166"/>
    </row>
    <row r="14" spans="1:14" ht="42" customHeight="1" thickBot="1">
      <c r="A14" s="2560" t="s">
        <v>357</v>
      </c>
      <c r="B14" s="2561"/>
      <c r="C14" s="2562"/>
      <c r="D14" s="2563"/>
      <c r="E14" s="2564" t="s">
        <v>358</v>
      </c>
      <c r="F14" s="2564"/>
      <c r="G14" s="2565"/>
      <c r="H14" s="2566"/>
      <c r="I14" s="2564" t="s">
        <v>974</v>
      </c>
      <c r="J14" s="2566"/>
      <c r="K14" s="2566"/>
      <c r="L14" s="2566"/>
      <c r="M14" s="2566"/>
      <c r="N14" s="2566"/>
    </row>
    <row r="15" spans="1:14" ht="16.05" customHeight="1" thickBot="1">
      <c r="A15" s="2549">
        <f>E32</f>
        <v>0</v>
      </c>
      <c r="B15" s="2550"/>
      <c r="C15" s="2550"/>
      <c r="D15" s="2550"/>
      <c r="E15" s="2551"/>
      <c r="F15" s="2551"/>
      <c r="G15" s="2551"/>
      <c r="H15" s="2552"/>
      <c r="I15" s="2553">
        <f>ROUNDDOWN(IF(ISERROR(A15/E15*100),0,A15/E15*100),1)</f>
        <v>0</v>
      </c>
      <c r="J15" s="2554"/>
      <c r="K15" s="2554"/>
      <c r="L15" s="2554"/>
      <c r="M15" s="2554"/>
      <c r="N15" s="2554"/>
    </row>
    <row r="16" spans="1:14" ht="15" customHeight="1">
      <c r="A16" s="158" t="s">
        <v>359</v>
      </c>
      <c r="B16" s="158"/>
      <c r="C16" s="161"/>
      <c r="D16" s="161"/>
      <c r="E16" s="167"/>
      <c r="F16" s="167"/>
      <c r="G16" s="161"/>
      <c r="H16" s="161"/>
      <c r="I16" s="161"/>
      <c r="J16" s="161"/>
      <c r="K16" s="168"/>
      <c r="L16" s="168"/>
      <c r="M16" s="168"/>
      <c r="N16" s="163"/>
    </row>
    <row r="17" spans="1:15" ht="9" customHeight="1">
      <c r="A17" s="158"/>
      <c r="B17" s="158"/>
      <c r="C17" s="161"/>
      <c r="D17" s="161"/>
      <c r="E17" s="167"/>
      <c r="F17" s="167"/>
      <c r="G17" s="161"/>
      <c r="H17" s="161"/>
      <c r="I17" s="161"/>
      <c r="J17" s="161"/>
      <c r="K17" s="168"/>
      <c r="L17" s="168"/>
      <c r="M17" s="168"/>
      <c r="N17" s="163"/>
    </row>
    <row r="18" spans="1:15" ht="14.25" customHeight="1">
      <c r="A18" s="160" t="s">
        <v>360</v>
      </c>
      <c r="C18" s="169"/>
      <c r="D18" s="166"/>
    </row>
    <row r="19" spans="1:15" ht="27" customHeight="1">
      <c r="A19" s="159"/>
      <c r="B19" s="159"/>
      <c r="C19" s="170" t="s">
        <v>361</v>
      </c>
      <c r="D19" s="2555" t="s">
        <v>362</v>
      </c>
      <c r="E19" s="2556"/>
      <c r="F19" s="2556"/>
      <c r="G19" s="2556"/>
      <c r="H19" s="2556"/>
      <c r="I19" s="2556"/>
      <c r="J19" s="2556"/>
      <c r="K19" s="2556"/>
      <c r="L19" s="2556"/>
      <c r="M19" s="2556"/>
      <c r="N19" s="2556"/>
    </row>
    <row r="20" spans="1:15" ht="39.6" customHeight="1">
      <c r="A20" s="159"/>
      <c r="B20" s="159"/>
      <c r="C20" s="170" t="s">
        <v>363</v>
      </c>
      <c r="D20" s="2555" t="s">
        <v>364</v>
      </c>
      <c r="E20" s="2556"/>
      <c r="F20" s="2556"/>
      <c r="G20" s="2556"/>
      <c r="H20" s="2556"/>
      <c r="I20" s="2556"/>
      <c r="J20" s="2556"/>
      <c r="K20" s="2556"/>
      <c r="L20" s="2556"/>
      <c r="M20" s="2556"/>
      <c r="N20" s="2556"/>
    </row>
    <row r="21" spans="1:15" ht="18.600000000000001" customHeight="1">
      <c r="A21" s="159"/>
      <c r="B21" s="159"/>
      <c r="C21" s="170" t="s">
        <v>1414</v>
      </c>
      <c r="D21" s="2555" t="s">
        <v>1415</v>
      </c>
      <c r="E21" s="2556"/>
      <c r="F21" s="2556"/>
      <c r="G21" s="2556"/>
      <c r="H21" s="2556"/>
      <c r="I21" s="2556"/>
      <c r="J21" s="2556"/>
      <c r="K21" s="2556"/>
      <c r="L21" s="2556"/>
      <c r="M21" s="2556"/>
      <c r="N21" s="2556"/>
    </row>
    <row r="22" spans="1:15" ht="10.050000000000001" customHeight="1">
      <c r="A22" s="159"/>
      <c r="B22" s="159"/>
      <c r="C22" s="170"/>
      <c r="D22" s="171"/>
      <c r="E22" s="164"/>
      <c r="F22" s="164"/>
      <c r="G22" s="164"/>
      <c r="H22" s="164"/>
      <c r="I22" s="164"/>
      <c r="J22" s="164"/>
      <c r="K22" s="164"/>
      <c r="L22" s="164"/>
      <c r="M22" s="164"/>
      <c r="N22" s="164"/>
    </row>
    <row r="23" spans="1:15" ht="13.5" customHeight="1" thickBot="1">
      <c r="A23" s="1426" t="s">
        <v>365</v>
      </c>
      <c r="C23" s="169"/>
      <c r="D23" s="166"/>
      <c r="F23" s="891"/>
      <c r="G23" s="891"/>
      <c r="H23" s="891"/>
      <c r="I23" s="891"/>
      <c r="J23" s="891"/>
      <c r="K23" s="891"/>
      <c r="L23" s="891"/>
      <c r="M23" s="891"/>
      <c r="N23" s="890" t="s">
        <v>1341</v>
      </c>
    </row>
    <row r="24" spans="1:15" ht="42" customHeight="1" thickBot="1">
      <c r="A24" s="2581" t="s">
        <v>366</v>
      </c>
      <c r="B24" s="2582"/>
      <c r="C24" s="2582"/>
      <c r="D24" s="2583"/>
      <c r="E24" s="2584" t="s">
        <v>367</v>
      </c>
      <c r="F24" s="2584"/>
      <c r="G24" s="2585"/>
      <c r="H24" s="2584" t="s">
        <v>1047</v>
      </c>
      <c r="I24" s="2584"/>
      <c r="J24" s="2584"/>
      <c r="K24" s="2586" t="s">
        <v>368</v>
      </c>
      <c r="L24" s="2587"/>
      <c r="M24" s="2587"/>
      <c r="N24" s="2588"/>
    </row>
    <row r="25" spans="1:15" ht="16.05" customHeight="1">
      <c r="A25" s="1216" t="s">
        <v>331</v>
      </c>
      <c r="B25" s="2589" t="s">
        <v>369</v>
      </c>
      <c r="C25" s="2590"/>
      <c r="D25" s="2591"/>
      <c r="E25" s="2592"/>
      <c r="F25" s="2593"/>
      <c r="G25" s="2594"/>
      <c r="H25" s="2592"/>
      <c r="I25" s="2593"/>
      <c r="J25" s="2594"/>
      <c r="K25" s="2595">
        <f>ROUNDDOWN(IF(ISERROR(E25/H25*100),0,E25/H25*100),1)</f>
        <v>0</v>
      </c>
      <c r="L25" s="2596"/>
      <c r="M25" s="2596"/>
      <c r="N25" s="2597"/>
    </row>
    <row r="26" spans="1:15" ht="16.05" customHeight="1">
      <c r="A26" s="335" t="s">
        <v>331</v>
      </c>
      <c r="B26" s="2598"/>
      <c r="C26" s="2567" t="s">
        <v>370</v>
      </c>
      <c r="D26" s="2568"/>
      <c r="E26" s="2569"/>
      <c r="F26" s="2570"/>
      <c r="G26" s="2571"/>
      <c r="H26" s="2569"/>
      <c r="I26" s="2570"/>
      <c r="J26" s="2571"/>
      <c r="K26" s="2572"/>
      <c r="L26" s="2573"/>
      <c r="M26" s="2573"/>
      <c r="N26" s="2574"/>
    </row>
    <row r="27" spans="1:15" ht="16.05" customHeight="1">
      <c r="A27" s="1217" t="s">
        <v>331</v>
      </c>
      <c r="B27" s="2599"/>
      <c r="C27" s="1215" t="s">
        <v>371</v>
      </c>
      <c r="D27" s="1219"/>
      <c r="E27" s="2575"/>
      <c r="F27" s="2576"/>
      <c r="G27" s="2577"/>
      <c r="H27" s="2575"/>
      <c r="I27" s="2576"/>
      <c r="J27" s="2577"/>
      <c r="K27" s="2578"/>
      <c r="L27" s="2579"/>
      <c r="M27" s="2579"/>
      <c r="N27" s="2580"/>
    </row>
    <row r="28" spans="1:15" ht="16.05" customHeight="1">
      <c r="A28" s="332" t="s">
        <v>117</v>
      </c>
      <c r="B28" s="2617" t="s">
        <v>1417</v>
      </c>
      <c r="C28" s="2618"/>
      <c r="D28" s="2619"/>
      <c r="E28" s="2620">
        <f>SUM(E26:E27)</f>
        <v>0</v>
      </c>
      <c r="F28" s="2621"/>
      <c r="G28" s="2622"/>
      <c r="H28" s="2620">
        <f>SUM(H26:H27)</f>
        <v>0</v>
      </c>
      <c r="I28" s="2621"/>
      <c r="J28" s="2622"/>
      <c r="K28" s="2623">
        <f>ROUNDDOWN(IF(ISERROR(E28/H28*100),0,E28/H28*100),1)</f>
        <v>0</v>
      </c>
      <c r="L28" s="2624"/>
      <c r="M28" s="2624"/>
      <c r="N28" s="2625"/>
      <c r="O28" s="2680" t="s">
        <v>1451</v>
      </c>
    </row>
    <row r="29" spans="1:15" ht="16.05" customHeight="1">
      <c r="A29" s="332" t="s">
        <v>331</v>
      </c>
      <c r="B29" s="2635" t="s">
        <v>1452</v>
      </c>
      <c r="C29" s="2636"/>
      <c r="D29" s="2637"/>
      <c r="E29" s="2629"/>
      <c r="F29" s="2630"/>
      <c r="G29" s="2631"/>
      <c r="H29" s="2629"/>
      <c r="I29" s="2630"/>
      <c r="J29" s="2631"/>
      <c r="K29" s="2632">
        <f>ROUNDDOWN(IF(ISERROR(E29/H29*100),0,E29/H29*100),1)</f>
        <v>0</v>
      </c>
      <c r="L29" s="2633"/>
      <c r="M29" s="2633"/>
      <c r="N29" s="2634"/>
      <c r="O29" s="2680"/>
    </row>
    <row r="30" spans="1:15" ht="16.05" customHeight="1">
      <c r="A30" s="332" t="s">
        <v>331</v>
      </c>
      <c r="B30" s="2626" t="s">
        <v>1418</v>
      </c>
      <c r="C30" s="2627"/>
      <c r="D30" s="2628"/>
      <c r="E30" s="2629"/>
      <c r="F30" s="2630"/>
      <c r="G30" s="2631"/>
      <c r="H30" s="2629"/>
      <c r="I30" s="2630"/>
      <c r="J30" s="2631"/>
      <c r="K30" s="2632">
        <f>ROUNDDOWN(IF(ISERROR(E30/H30*100),0,E30/H30*100),1)</f>
        <v>0</v>
      </c>
      <c r="L30" s="2633"/>
      <c r="M30" s="2633"/>
      <c r="N30" s="2634"/>
      <c r="O30" s="2680"/>
    </row>
    <row r="31" spans="1:15" ht="16.05" customHeight="1" thickBot="1">
      <c r="A31" s="1218" t="s">
        <v>331</v>
      </c>
      <c r="B31" s="2600" t="s">
        <v>1419</v>
      </c>
      <c r="C31" s="2601"/>
      <c r="D31" s="2602"/>
      <c r="E31" s="2603"/>
      <c r="F31" s="2604"/>
      <c r="G31" s="2605"/>
      <c r="H31" s="2603"/>
      <c r="I31" s="2604"/>
      <c r="J31" s="2605"/>
      <c r="K31" s="2606">
        <f>ROUNDDOWN(IF(ISERROR(E31/H31*100),0,E31/H31*100),1)</f>
        <v>0</v>
      </c>
      <c r="L31" s="2607"/>
      <c r="M31" s="2607"/>
      <c r="N31" s="2608"/>
      <c r="O31" s="2680"/>
    </row>
    <row r="32" spans="1:15" ht="16.05" customHeight="1" thickBot="1">
      <c r="A32" s="2609" t="s">
        <v>1420</v>
      </c>
      <c r="B32" s="2610"/>
      <c r="C32" s="2610"/>
      <c r="D32" s="2611"/>
      <c r="E32" s="2612">
        <f>SUM(E25,E28,E29,E30,E31)</f>
        <v>0</v>
      </c>
      <c r="F32" s="2613"/>
      <c r="G32" s="2614"/>
      <c r="H32" s="2615"/>
      <c r="I32" s="2616"/>
      <c r="J32" s="2616"/>
      <c r="K32" s="2616"/>
      <c r="L32" s="2616"/>
      <c r="M32" s="2616"/>
      <c r="N32" s="2616"/>
    </row>
    <row r="33" spans="1:14" ht="15" customHeight="1">
      <c r="A33" s="153"/>
      <c r="B33" s="161"/>
      <c r="C33" s="154"/>
      <c r="D33" s="155"/>
      <c r="E33" s="174"/>
      <c r="F33" s="174"/>
      <c r="G33" s="175"/>
      <c r="H33" s="174"/>
      <c r="I33" s="174"/>
      <c r="J33" s="175"/>
      <c r="K33" s="175"/>
      <c r="L33" s="175"/>
      <c r="M33" s="175"/>
      <c r="N33" s="176"/>
    </row>
    <row r="34" spans="1:14" ht="9" customHeight="1">
      <c r="A34" s="166"/>
      <c r="B34" s="166"/>
      <c r="C34" s="166"/>
      <c r="D34" s="177"/>
      <c r="E34" s="155"/>
      <c r="F34" s="155"/>
      <c r="H34" s="161"/>
      <c r="I34" s="161"/>
      <c r="J34" s="161"/>
      <c r="K34" s="161"/>
      <c r="L34" s="161"/>
      <c r="M34" s="161"/>
      <c r="N34" s="163"/>
    </row>
    <row r="35" spans="1:14" ht="16.05" customHeight="1">
      <c r="A35" s="159" t="s">
        <v>372</v>
      </c>
      <c r="B35" s="159"/>
      <c r="C35" s="159"/>
      <c r="G35" s="178"/>
    </row>
    <row r="36" spans="1:14" ht="14.25" customHeight="1">
      <c r="A36" s="160" t="s">
        <v>373</v>
      </c>
    </row>
    <row r="37" spans="1:14" ht="14.25" customHeight="1">
      <c r="B37" s="169" t="s">
        <v>1453</v>
      </c>
      <c r="C37" s="166" t="s">
        <v>969</v>
      </c>
      <c r="D37" s="166"/>
      <c r="G37" s="178"/>
    </row>
    <row r="38" spans="1:14" ht="16.05" customHeight="1">
      <c r="B38" s="195"/>
      <c r="C38" s="219" t="s">
        <v>1405</v>
      </c>
      <c r="D38" s="312" t="s">
        <v>374</v>
      </c>
      <c r="E38" s="2638" t="s">
        <v>375</v>
      </c>
      <c r="F38" s="2638"/>
      <c r="G38" s="2639" t="s">
        <v>376</v>
      </c>
      <c r="H38" s="2639"/>
      <c r="I38" s="2639" t="s">
        <v>377</v>
      </c>
      <c r="J38" s="2639"/>
      <c r="K38" s="219" t="s">
        <v>378</v>
      </c>
      <c r="L38" s="2638" t="s">
        <v>379</v>
      </c>
      <c r="M38" s="2638"/>
      <c r="N38" s="219" t="s">
        <v>380</v>
      </c>
    </row>
    <row r="39" spans="1:14" ht="6" customHeight="1">
      <c r="C39" s="159"/>
      <c r="G39" s="178"/>
    </row>
    <row r="40" spans="1:14">
      <c r="A40" s="160" t="s">
        <v>381</v>
      </c>
    </row>
    <row r="41" spans="1:14">
      <c r="B41" s="169" t="s">
        <v>946</v>
      </c>
      <c r="C41" s="2652" t="s">
        <v>945</v>
      </c>
      <c r="D41" s="2652"/>
      <c r="E41" s="2652"/>
      <c r="F41" s="2652"/>
      <c r="G41" s="2652"/>
      <c r="H41" s="2652"/>
      <c r="I41" s="2652"/>
      <c r="J41" s="2652"/>
      <c r="K41" s="2652"/>
      <c r="L41" s="2652"/>
      <c r="M41" s="2652"/>
      <c r="N41" s="2652"/>
    </row>
    <row r="42" spans="1:14" ht="26.25" customHeight="1">
      <c r="A42" s="2653" t="s">
        <v>1454</v>
      </c>
      <c r="B42" s="2653"/>
      <c r="C42" s="2555" t="s">
        <v>947</v>
      </c>
      <c r="D42" s="2555"/>
      <c r="E42" s="2555"/>
      <c r="F42" s="2555"/>
      <c r="G42" s="2555"/>
      <c r="H42" s="2555"/>
      <c r="I42" s="2555"/>
      <c r="J42" s="2555"/>
      <c r="K42" s="2555"/>
      <c r="L42" s="2555"/>
      <c r="M42" s="2555"/>
      <c r="N42" s="2555"/>
    </row>
    <row r="43" spans="1:14" ht="10.050000000000001" customHeight="1">
      <c r="A43" s="1421"/>
      <c r="B43" s="1421"/>
      <c r="C43" s="1420"/>
      <c r="D43" s="1420"/>
      <c r="E43" s="1420"/>
      <c r="F43" s="1420"/>
      <c r="G43" s="1420"/>
      <c r="H43" s="1420"/>
      <c r="I43" s="1420"/>
      <c r="J43" s="1420"/>
      <c r="K43" s="1420"/>
      <c r="L43" s="1420"/>
      <c r="M43" s="1420"/>
      <c r="N43" s="1420"/>
    </row>
    <row r="44" spans="1:14" ht="13.5" customHeight="1" thickBot="1">
      <c r="A44" s="1426" t="s">
        <v>365</v>
      </c>
      <c r="D44" s="166"/>
      <c r="F44" s="891"/>
      <c r="G44" s="891"/>
      <c r="H44" s="891"/>
      <c r="I44" s="891"/>
      <c r="J44" s="891"/>
      <c r="K44" s="891"/>
      <c r="L44" s="891"/>
      <c r="M44" s="891"/>
      <c r="N44" s="890" t="s">
        <v>1341</v>
      </c>
    </row>
    <row r="45" spans="1:14" ht="20.100000000000001" customHeight="1" thickBot="1">
      <c r="A45" s="2640" t="s">
        <v>366</v>
      </c>
      <c r="B45" s="2641"/>
      <c r="C45" s="2641"/>
      <c r="D45" s="2642"/>
      <c r="E45" s="2584" t="s">
        <v>382</v>
      </c>
      <c r="F45" s="2584"/>
      <c r="G45" s="2584"/>
      <c r="H45" s="2584" t="s">
        <v>383</v>
      </c>
      <c r="I45" s="2584"/>
      <c r="J45" s="2584"/>
      <c r="K45" s="2646" t="s">
        <v>1342</v>
      </c>
      <c r="L45" s="2647"/>
      <c r="M45" s="2647"/>
      <c r="N45" s="2648"/>
    </row>
    <row r="46" spans="1:14" ht="21" customHeight="1" thickBot="1">
      <c r="A46" s="2643"/>
      <c r="B46" s="2644"/>
      <c r="C46" s="2644"/>
      <c r="D46" s="2645"/>
      <c r="E46" s="2584"/>
      <c r="F46" s="2584"/>
      <c r="G46" s="2584"/>
      <c r="H46" s="2584"/>
      <c r="I46" s="2584"/>
      <c r="J46" s="2584"/>
      <c r="K46" s="2649"/>
      <c r="L46" s="2650"/>
      <c r="M46" s="2650"/>
      <c r="N46" s="2651"/>
    </row>
    <row r="47" spans="1:14" ht="14.1" customHeight="1">
      <c r="A47" s="179" t="s">
        <v>331</v>
      </c>
      <c r="B47" s="367"/>
      <c r="C47" s="2666" t="s">
        <v>384</v>
      </c>
      <c r="D47" s="882" t="s">
        <v>385</v>
      </c>
      <c r="E47" s="2669"/>
      <c r="F47" s="2670"/>
      <c r="G47" s="2671"/>
      <c r="H47" s="2669"/>
      <c r="I47" s="2670"/>
      <c r="J47" s="2671"/>
      <c r="K47" s="2669"/>
      <c r="L47" s="2670"/>
      <c r="M47" s="2670"/>
      <c r="N47" s="2672"/>
    </row>
    <row r="48" spans="1:14" ht="14.1" customHeight="1">
      <c r="A48" s="180" t="s">
        <v>331</v>
      </c>
      <c r="B48" s="367"/>
      <c r="C48" s="2667"/>
      <c r="D48" s="883" t="s">
        <v>386</v>
      </c>
      <c r="E48" s="2673"/>
      <c r="F48" s="2674"/>
      <c r="G48" s="2675"/>
      <c r="H48" s="2673"/>
      <c r="I48" s="2674"/>
      <c r="J48" s="2675"/>
      <c r="K48" s="2673"/>
      <c r="L48" s="2674"/>
      <c r="M48" s="2674"/>
      <c r="N48" s="2675"/>
    </row>
    <row r="49" spans="1:14" ht="14.1" customHeight="1">
      <c r="A49" s="181" t="s">
        <v>331</v>
      </c>
      <c r="B49" s="884"/>
      <c r="C49" s="2668"/>
      <c r="D49" s="883" t="s">
        <v>387</v>
      </c>
      <c r="E49" s="2676"/>
      <c r="F49" s="2677"/>
      <c r="G49" s="2678"/>
      <c r="H49" s="2676"/>
      <c r="I49" s="2677"/>
      <c r="J49" s="2678"/>
      <c r="K49" s="2673"/>
      <c r="L49" s="2674"/>
      <c r="M49" s="2674"/>
      <c r="N49" s="2679"/>
    </row>
    <row r="50" spans="1:14" ht="14.1" customHeight="1">
      <c r="A50" s="172" t="s">
        <v>117</v>
      </c>
      <c r="B50" s="366"/>
      <c r="C50" s="885" t="s">
        <v>388</v>
      </c>
      <c r="D50" s="886" t="s">
        <v>389</v>
      </c>
      <c r="E50" s="2657"/>
      <c r="F50" s="2658"/>
      <c r="G50" s="2659"/>
      <c r="H50" s="2657"/>
      <c r="I50" s="2658"/>
      <c r="J50" s="2659"/>
      <c r="K50" s="2657"/>
      <c r="L50" s="2658"/>
      <c r="M50" s="2658"/>
      <c r="N50" s="2659"/>
    </row>
    <row r="51" spans="1:14" ht="14.1" customHeight="1">
      <c r="A51" s="172" t="s">
        <v>331</v>
      </c>
      <c r="B51" s="366"/>
      <c r="C51" s="885" t="s">
        <v>390</v>
      </c>
      <c r="D51" s="886" t="s">
        <v>391</v>
      </c>
      <c r="E51" s="2660"/>
      <c r="F51" s="2661"/>
      <c r="G51" s="2662"/>
      <c r="H51" s="2663"/>
      <c r="I51" s="2664"/>
      <c r="J51" s="2665"/>
      <c r="K51" s="2663"/>
      <c r="L51" s="2664"/>
      <c r="M51" s="2664"/>
      <c r="N51" s="2665"/>
    </row>
    <row r="52" spans="1:14" ht="14.1" customHeight="1">
      <c r="A52" s="172" t="s">
        <v>331</v>
      </c>
      <c r="B52" s="366"/>
      <c r="C52" s="2693" t="s">
        <v>392</v>
      </c>
      <c r="D52" s="886" t="s">
        <v>385</v>
      </c>
      <c r="E52" s="2663"/>
      <c r="F52" s="2664"/>
      <c r="G52" s="2665"/>
      <c r="H52" s="2663"/>
      <c r="I52" s="2664"/>
      <c r="J52" s="2665"/>
      <c r="K52" s="2663"/>
      <c r="L52" s="2664"/>
      <c r="M52" s="2664"/>
      <c r="N52" s="2665"/>
    </row>
    <row r="53" spans="1:14" ht="14.1" customHeight="1">
      <c r="A53" s="180" t="s">
        <v>117</v>
      </c>
      <c r="B53" s="367"/>
      <c r="C53" s="2694"/>
      <c r="D53" s="883" t="s">
        <v>386</v>
      </c>
      <c r="E53" s="2654"/>
      <c r="F53" s="2655"/>
      <c r="G53" s="2656"/>
      <c r="H53" s="2654"/>
      <c r="I53" s="2655"/>
      <c r="J53" s="2656"/>
      <c r="K53" s="2654"/>
      <c r="L53" s="2655"/>
      <c r="M53" s="2655"/>
      <c r="N53" s="2656"/>
    </row>
    <row r="54" spans="1:14" ht="14.1" customHeight="1">
      <c r="A54" s="172" t="s">
        <v>117</v>
      </c>
      <c r="B54" s="366"/>
      <c r="C54" s="885" t="s">
        <v>393</v>
      </c>
      <c r="D54" s="886" t="s">
        <v>394</v>
      </c>
      <c r="E54" s="2657"/>
      <c r="F54" s="2658"/>
      <c r="G54" s="2659"/>
      <c r="H54" s="2657"/>
      <c r="I54" s="2658"/>
      <c r="J54" s="2659"/>
      <c r="K54" s="2657"/>
      <c r="L54" s="2658"/>
      <c r="M54" s="2658"/>
      <c r="N54" s="2659"/>
    </row>
    <row r="55" spans="1:14" ht="14.1" customHeight="1">
      <c r="A55" s="172" t="s">
        <v>117</v>
      </c>
      <c r="B55" s="365"/>
      <c r="C55" s="2690" t="s">
        <v>276</v>
      </c>
      <c r="D55" s="887" t="s">
        <v>395</v>
      </c>
      <c r="E55" s="2657"/>
      <c r="F55" s="2658"/>
      <c r="G55" s="2659"/>
      <c r="H55" s="2657"/>
      <c r="I55" s="2658"/>
      <c r="J55" s="2659"/>
      <c r="K55" s="2657"/>
      <c r="L55" s="2658"/>
      <c r="M55" s="2658"/>
      <c r="N55" s="2659"/>
    </row>
    <row r="56" spans="1:14" ht="14.1" customHeight="1">
      <c r="A56" s="180" t="s">
        <v>117</v>
      </c>
      <c r="B56" s="362"/>
      <c r="C56" s="2691"/>
      <c r="D56" s="883" t="s">
        <v>395</v>
      </c>
      <c r="E56" s="2654"/>
      <c r="F56" s="2655"/>
      <c r="G56" s="2656"/>
      <c r="H56" s="2654"/>
      <c r="I56" s="2655"/>
      <c r="J56" s="2656"/>
      <c r="K56" s="2654"/>
      <c r="L56" s="2655"/>
      <c r="M56" s="2655"/>
      <c r="N56" s="2656"/>
    </row>
    <row r="57" spans="1:14" ht="14.1" customHeight="1">
      <c r="A57" s="180" t="s">
        <v>117</v>
      </c>
      <c r="B57" s="362"/>
      <c r="C57" s="2691"/>
      <c r="D57" s="883" t="s">
        <v>395</v>
      </c>
      <c r="E57" s="2654"/>
      <c r="F57" s="2655"/>
      <c r="G57" s="2656"/>
      <c r="H57" s="2654"/>
      <c r="I57" s="2655"/>
      <c r="J57" s="2656"/>
      <c r="K57" s="2654"/>
      <c r="L57" s="2655"/>
      <c r="M57" s="2655"/>
      <c r="N57" s="2656"/>
    </row>
    <row r="58" spans="1:14" ht="14.1" customHeight="1" thickBot="1">
      <c r="A58" s="182" t="s">
        <v>117</v>
      </c>
      <c r="B58" s="888"/>
      <c r="C58" s="2692"/>
      <c r="D58" s="889" t="s">
        <v>395</v>
      </c>
      <c r="E58" s="2687"/>
      <c r="F58" s="2688"/>
      <c r="G58" s="2689"/>
      <c r="H58" s="2687"/>
      <c r="I58" s="2688"/>
      <c r="J58" s="2689"/>
      <c r="K58" s="2687"/>
      <c r="L58" s="2688"/>
      <c r="M58" s="2688"/>
      <c r="N58" s="2689"/>
    </row>
    <row r="59" spans="1:14" ht="18" customHeight="1" thickBot="1">
      <c r="A59" s="2681" t="s">
        <v>953</v>
      </c>
      <c r="B59" s="2682"/>
      <c r="C59" s="2682"/>
      <c r="D59" s="2682"/>
      <c r="E59" s="2682"/>
      <c r="F59" s="2682"/>
      <c r="G59" s="2682"/>
      <c r="H59" s="2682"/>
      <c r="I59" s="2682"/>
      <c r="J59" s="2683"/>
      <c r="K59" s="2684"/>
      <c r="L59" s="2685"/>
      <c r="M59" s="2685"/>
      <c r="N59" s="2686"/>
    </row>
    <row r="60" spans="1:14" ht="13.5" customHeight="1">
      <c r="A60" s="158"/>
      <c r="B60" s="158"/>
      <c r="N60" s="183"/>
    </row>
    <row r="61" spans="1:14">
      <c r="J61" s="184"/>
      <c r="K61" s="184"/>
      <c r="L61" s="184"/>
      <c r="M61" s="184"/>
      <c r="N61" s="161"/>
    </row>
  </sheetData>
  <mergeCells count="105">
    <mergeCell ref="O28:O31"/>
    <mergeCell ref="A59:J59"/>
    <mergeCell ref="K59:N59"/>
    <mergeCell ref="E57:G57"/>
    <mergeCell ref="H57:J57"/>
    <mergeCell ref="K57:N57"/>
    <mergeCell ref="E58:G58"/>
    <mergeCell ref="H58:J58"/>
    <mergeCell ref="K58:N58"/>
    <mergeCell ref="E54:G54"/>
    <mergeCell ref="H54:J54"/>
    <mergeCell ref="K54:N54"/>
    <mergeCell ref="C55:C58"/>
    <mergeCell ref="E55:G55"/>
    <mergeCell ref="H55:J55"/>
    <mergeCell ref="K55:N55"/>
    <mergeCell ref="E56:G56"/>
    <mergeCell ref="H56:J56"/>
    <mergeCell ref="K56:N56"/>
    <mergeCell ref="C52:C53"/>
    <mergeCell ref="E52:G52"/>
    <mergeCell ref="H52:J52"/>
    <mergeCell ref="K52:N52"/>
    <mergeCell ref="E53:G53"/>
    <mergeCell ref="H53:J53"/>
    <mergeCell ref="K53:N53"/>
    <mergeCell ref="E50:G50"/>
    <mergeCell ref="H50:J50"/>
    <mergeCell ref="K50:N50"/>
    <mergeCell ref="E51:G51"/>
    <mergeCell ref="H51:J51"/>
    <mergeCell ref="K51:N51"/>
    <mergeCell ref="C47:C49"/>
    <mergeCell ref="E47:G47"/>
    <mergeCell ref="H47:J47"/>
    <mergeCell ref="K47:N47"/>
    <mergeCell ref="E48:G48"/>
    <mergeCell ref="H48:J48"/>
    <mergeCell ref="K48:N48"/>
    <mergeCell ref="E49:G49"/>
    <mergeCell ref="H49:J49"/>
    <mergeCell ref="K49:N49"/>
    <mergeCell ref="E38:F38"/>
    <mergeCell ref="G38:H38"/>
    <mergeCell ref="I38:J38"/>
    <mergeCell ref="L38:M38"/>
    <mergeCell ref="A45:D46"/>
    <mergeCell ref="E45:G46"/>
    <mergeCell ref="H45:J46"/>
    <mergeCell ref="K45:N46"/>
    <mergeCell ref="C41:N41"/>
    <mergeCell ref="C42:N42"/>
    <mergeCell ref="A42:B42"/>
    <mergeCell ref="B31:D31"/>
    <mergeCell ref="E31:G31"/>
    <mergeCell ref="H31:J31"/>
    <mergeCell ref="K31:N31"/>
    <mergeCell ref="A32:D32"/>
    <mergeCell ref="E32:G32"/>
    <mergeCell ref="H32:N32"/>
    <mergeCell ref="B28:D28"/>
    <mergeCell ref="E28:G28"/>
    <mergeCell ref="H28:J28"/>
    <mergeCell ref="K28:N28"/>
    <mergeCell ref="B30:D30"/>
    <mergeCell ref="E30:G30"/>
    <mergeCell ref="H30:J30"/>
    <mergeCell ref="K30:N30"/>
    <mergeCell ref="B29:D29"/>
    <mergeCell ref="E29:G29"/>
    <mergeCell ref="H29:J29"/>
    <mergeCell ref="K29:N29"/>
    <mergeCell ref="E27:G27"/>
    <mergeCell ref="H27:J27"/>
    <mergeCell ref="K27:N27"/>
    <mergeCell ref="A24:D24"/>
    <mergeCell ref="E24:G24"/>
    <mergeCell ref="H24:J24"/>
    <mergeCell ref="K24:N24"/>
    <mergeCell ref="B25:D25"/>
    <mergeCell ref="E25:G25"/>
    <mergeCell ref="H25:J25"/>
    <mergeCell ref="K25:N25"/>
    <mergeCell ref="B26:B27"/>
    <mergeCell ref="D20:N20"/>
    <mergeCell ref="D10:N10"/>
    <mergeCell ref="D11:N11"/>
    <mergeCell ref="D12:N12"/>
    <mergeCell ref="A14:D14"/>
    <mergeCell ref="E14:H14"/>
    <mergeCell ref="I14:N14"/>
    <mergeCell ref="C26:D26"/>
    <mergeCell ref="E26:G26"/>
    <mergeCell ref="H26:J26"/>
    <mergeCell ref="K26:N26"/>
    <mergeCell ref="D21:N21"/>
    <mergeCell ref="A2:N2"/>
    <mergeCell ref="A3:C3"/>
    <mergeCell ref="D3:H3"/>
    <mergeCell ref="J3:K3"/>
    <mergeCell ref="M3:N3"/>
    <mergeCell ref="A15:D15"/>
    <mergeCell ref="E15:H15"/>
    <mergeCell ref="I15:N15"/>
    <mergeCell ref="D19:N19"/>
  </mergeCells>
  <phoneticPr fontId="2"/>
  <dataValidations count="9">
    <dataValidation type="list" allowBlank="1" showInputMessage="1" showErrorMessage="1" sqref="N38" xr:uid="{00000000-0002-0000-1100-000000000000}">
      <formula1>"□その他,■その他"</formula1>
    </dataValidation>
    <dataValidation type="list" allowBlank="1" showInputMessage="1" showErrorMessage="1" sqref="L38:M38" xr:uid="{00000000-0002-0000-1100-000001000000}">
      <formula1>"□ホテル,■ホテル"</formula1>
    </dataValidation>
    <dataValidation type="list" allowBlank="1" showInputMessage="1" showErrorMessage="1" sqref="K38" xr:uid="{00000000-0002-0000-1100-000002000000}">
      <formula1>"□病院,■病院"</formula1>
    </dataValidation>
    <dataValidation type="list" allowBlank="1" showInputMessage="1" showErrorMessage="1" sqref="I38:J38" xr:uid="{00000000-0002-0000-1100-000003000000}">
      <formula1>"□集会所,■集会所"</formula1>
    </dataValidation>
    <dataValidation type="list" allowBlank="1" showInputMessage="1" showErrorMessage="1" sqref="G38:H38" xr:uid="{00000000-0002-0000-1100-000004000000}">
      <formula1>"□飲食店,■飲食店"</formula1>
    </dataValidation>
    <dataValidation type="list" allowBlank="1" showInputMessage="1" showErrorMessage="1" sqref="E38:F38" xr:uid="{00000000-0002-0000-1100-000005000000}">
      <formula1>"□物販店,■物販店"</formula1>
    </dataValidation>
    <dataValidation type="list" allowBlank="1" showInputMessage="1" showErrorMessage="1" sqref="D38" xr:uid="{00000000-0002-0000-1100-000006000000}">
      <formula1>"□学校,■学校"</formula1>
    </dataValidation>
    <dataValidation type="list" allowBlank="1" showInputMessage="1" showErrorMessage="1" sqref="C38" xr:uid="{00000000-0002-0000-1100-000007000000}">
      <formula1>"□事務所,■事務所"</formula1>
    </dataValidation>
    <dataValidation type="list" allowBlank="1" showInputMessage="1" showErrorMessage="1" sqref="A25:A31" xr:uid="{00000000-0002-0000-1100-000008000000}">
      <formula1>"□,■"</formula1>
    </dataValidation>
  </dataValidations>
  <printOptions horizontalCentered="1"/>
  <pageMargins left="0.59055118110236227" right="0.59055118110236227" top="0.59055118110236227" bottom="0.59055118110236227" header="0" footer="0"/>
  <pageSetup paperSize="9" scale="81" fitToWidth="0" fitToHeight="0"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tabColor rgb="FF99FF99"/>
    <pageSetUpPr fitToPage="1"/>
  </sheetPr>
  <dimension ref="A1:L61"/>
  <sheetViews>
    <sheetView showGridLines="0" view="pageBreakPreview" zoomScaleNormal="100" zoomScaleSheetLayoutView="100" workbookViewId="0">
      <selection activeCell="H8" sqref="H8:J8"/>
    </sheetView>
  </sheetViews>
  <sheetFormatPr defaultColWidth="9.5546875" defaultRowHeight="13.2"/>
  <cols>
    <col min="1" max="1" width="3" style="195" customWidth="1"/>
    <col min="2" max="2" width="11.44140625" style="195" customWidth="1"/>
    <col min="3" max="3" width="3.109375" style="195" customWidth="1"/>
    <col min="4" max="10" width="11.109375" style="195" customWidth="1"/>
    <col min="11" max="16384" width="9.5546875" style="195"/>
  </cols>
  <sheetData>
    <row r="1" spans="1:11" s="185" customFormat="1" ht="14.4">
      <c r="H1" s="186"/>
      <c r="I1" s="186"/>
      <c r="J1" s="187" t="s">
        <v>396</v>
      </c>
    </row>
    <row r="2" spans="1:11" s="185" customFormat="1" ht="15" thickBot="1">
      <c r="A2" s="2695" t="s">
        <v>397</v>
      </c>
      <c r="B2" s="2695"/>
      <c r="C2" s="2695"/>
      <c r="D2" s="2695"/>
      <c r="E2" s="2695"/>
      <c r="F2" s="2695"/>
      <c r="G2" s="2695"/>
      <c r="H2" s="2695"/>
      <c r="I2" s="2695"/>
      <c r="J2" s="2695"/>
    </row>
    <row r="3" spans="1:11" s="185" customFormat="1" ht="22.5" customHeight="1" thickBot="1">
      <c r="A3" s="2696" t="s">
        <v>287</v>
      </c>
      <c r="B3" s="2697"/>
      <c r="C3" s="2698" t="str">
        <f>IF('参考様式1-1'!D3="","",'参考様式1-1'!D3)</f>
        <v/>
      </c>
      <c r="D3" s="2699"/>
      <c r="E3" s="2699"/>
      <c r="F3" s="2699"/>
      <c r="G3" s="2700"/>
      <c r="H3" s="2701" t="str">
        <f>'参考様式1-1'!M3</f>
        <v>１棟目／計１棟</v>
      </c>
      <c r="I3" s="2702"/>
      <c r="J3" s="2703"/>
    </row>
    <row r="4" spans="1:11" s="190" customFormat="1" ht="12">
      <c r="A4" s="189" t="s">
        <v>957</v>
      </c>
      <c r="B4" s="189"/>
      <c r="D4" s="191"/>
      <c r="E4" s="192"/>
      <c r="F4" s="192"/>
      <c r="G4" s="192"/>
      <c r="H4" s="192"/>
      <c r="I4" s="192"/>
      <c r="J4" s="192"/>
    </row>
    <row r="5" spans="1:11" s="190" customFormat="1" ht="12">
      <c r="A5" s="189" t="s">
        <v>958</v>
      </c>
      <c r="B5" s="189"/>
      <c r="D5" s="191"/>
      <c r="E5" s="192"/>
      <c r="F5" s="192"/>
      <c r="G5" s="192"/>
      <c r="H5" s="192"/>
      <c r="I5" s="192"/>
      <c r="J5" s="192"/>
    </row>
    <row r="6" spans="1:11" s="190" customFormat="1" ht="12">
      <c r="A6" s="189"/>
      <c r="D6" s="191"/>
      <c r="E6" s="192"/>
      <c r="F6" s="192"/>
      <c r="G6" s="192"/>
      <c r="H6" s="192"/>
      <c r="I6" s="192"/>
      <c r="J6" s="192"/>
    </row>
    <row r="7" spans="1:11" s="190" customFormat="1" ht="6" customHeight="1">
      <c r="A7" s="192"/>
      <c r="B7" s="193"/>
      <c r="C7" s="193"/>
      <c r="D7" s="192"/>
      <c r="E7" s="192"/>
      <c r="F7" s="192"/>
      <c r="G7" s="192"/>
      <c r="H7" s="192"/>
      <c r="I7" s="192"/>
      <c r="J7" s="192"/>
    </row>
    <row r="8" spans="1:11" ht="15" customHeight="1" thickBot="1">
      <c r="A8" s="194" t="s">
        <v>398</v>
      </c>
      <c r="B8" s="194"/>
      <c r="C8" s="194"/>
      <c r="G8" s="196" t="s">
        <v>399</v>
      </c>
      <c r="H8" s="2704" t="s">
        <v>1363</v>
      </c>
      <c r="I8" s="2704"/>
      <c r="J8" s="2704"/>
      <c r="K8" s="1796" t="s">
        <v>1249</v>
      </c>
    </row>
    <row r="9" spans="1:11" ht="27" customHeight="1" thickBot="1">
      <c r="A9" s="2696" t="s">
        <v>400</v>
      </c>
      <c r="B9" s="2705"/>
      <c r="C9" s="2705"/>
      <c r="D9" s="2706" t="s">
        <v>955</v>
      </c>
      <c r="E9" s="2707"/>
      <c r="F9" s="2708" t="s">
        <v>1719</v>
      </c>
      <c r="G9" s="2709"/>
      <c r="H9" s="2706" t="s">
        <v>956</v>
      </c>
      <c r="I9" s="2709"/>
      <c r="J9" s="2710"/>
    </row>
    <row r="10" spans="1:11" ht="13.5" customHeight="1">
      <c r="A10" s="198"/>
      <c r="B10" s="199" t="s">
        <v>401</v>
      </c>
      <c r="C10" s="199"/>
      <c r="D10" s="1828"/>
      <c r="E10" s="200" t="s">
        <v>402</v>
      </c>
      <c r="F10" s="201">
        <v>9.7599999999999996E-3</v>
      </c>
      <c r="G10" s="202" t="s">
        <v>403</v>
      </c>
      <c r="H10" s="2711">
        <f>D10*F10</f>
        <v>0</v>
      </c>
      <c r="I10" s="2712"/>
      <c r="J10" s="203" t="s">
        <v>404</v>
      </c>
    </row>
    <row r="11" spans="1:11" ht="13.5" customHeight="1">
      <c r="A11" s="204"/>
      <c r="B11" s="205" t="s">
        <v>405</v>
      </c>
      <c r="C11" s="205"/>
      <c r="D11" s="1829"/>
      <c r="E11" s="206" t="s">
        <v>402</v>
      </c>
      <c r="F11" s="207">
        <v>4.4999999999999998E-2</v>
      </c>
      <c r="G11" s="208" t="s">
        <v>962</v>
      </c>
      <c r="H11" s="2713">
        <f t="shared" ref="H11:H15" si="0">D11*F11</f>
        <v>0</v>
      </c>
      <c r="I11" s="2714"/>
      <c r="J11" s="209" t="s">
        <v>404</v>
      </c>
    </row>
    <row r="12" spans="1:11" ht="13.5" customHeight="1">
      <c r="A12" s="204"/>
      <c r="B12" s="205" t="s">
        <v>406</v>
      </c>
      <c r="C12" s="205"/>
      <c r="D12" s="1829"/>
      <c r="E12" s="206" t="s">
        <v>402</v>
      </c>
      <c r="F12" s="210">
        <v>0.05</v>
      </c>
      <c r="G12" s="208" t="s">
        <v>407</v>
      </c>
      <c r="H12" s="2713">
        <f t="shared" si="0"/>
        <v>0</v>
      </c>
      <c r="I12" s="2714"/>
      <c r="J12" s="209" t="s">
        <v>404</v>
      </c>
    </row>
    <row r="13" spans="1:11" ht="13.5" customHeight="1">
      <c r="A13" s="204"/>
      <c r="B13" s="205" t="s">
        <v>408</v>
      </c>
      <c r="C13" s="205"/>
      <c r="D13" s="1829"/>
      <c r="E13" s="206" t="s">
        <v>402</v>
      </c>
      <c r="F13" s="207">
        <v>4.1000000000000002E-2</v>
      </c>
      <c r="G13" s="208" t="s">
        <v>409</v>
      </c>
      <c r="H13" s="2713">
        <f t="shared" si="0"/>
        <v>0</v>
      </c>
      <c r="I13" s="2714"/>
      <c r="J13" s="209" t="s">
        <v>404</v>
      </c>
    </row>
    <row r="14" spans="1:11" ht="13.5" customHeight="1">
      <c r="A14" s="204"/>
      <c r="B14" s="205"/>
      <c r="C14" s="205"/>
      <c r="D14" s="1829"/>
      <c r="E14" s="206" t="s">
        <v>402</v>
      </c>
      <c r="F14" s="211"/>
      <c r="G14" s="208" t="s">
        <v>402</v>
      </c>
      <c r="H14" s="2713">
        <f t="shared" si="0"/>
        <v>0</v>
      </c>
      <c r="I14" s="2714"/>
      <c r="J14" s="209" t="s">
        <v>404</v>
      </c>
    </row>
    <row r="15" spans="1:11" ht="13.5" customHeight="1" thickBot="1">
      <c r="A15" s="212"/>
      <c r="B15" s="213"/>
      <c r="C15" s="213"/>
      <c r="D15" s="1830"/>
      <c r="E15" s="214" t="s">
        <v>402</v>
      </c>
      <c r="F15" s="215"/>
      <c r="G15" s="216" t="s">
        <v>402</v>
      </c>
      <c r="H15" s="2715">
        <f t="shared" si="0"/>
        <v>0</v>
      </c>
      <c r="I15" s="2716"/>
      <c r="J15" s="217" t="s">
        <v>404</v>
      </c>
    </row>
    <row r="16" spans="1:11" ht="13.5" customHeight="1" thickBot="1">
      <c r="A16" s="2717" t="s">
        <v>410</v>
      </c>
      <c r="B16" s="2718"/>
      <c r="C16" s="2718"/>
      <c r="D16" s="2718"/>
      <c r="E16" s="2718"/>
      <c r="F16" s="2718"/>
      <c r="G16" s="2718"/>
      <c r="H16" s="2719">
        <f>SUM(H10:I15)</f>
        <v>0</v>
      </c>
      <c r="I16" s="2720"/>
      <c r="J16" s="218" t="s">
        <v>404</v>
      </c>
    </row>
    <row r="17" spans="1:10" s="219" customFormat="1" ht="12" customHeight="1">
      <c r="A17" s="2721" t="s">
        <v>411</v>
      </c>
      <c r="B17" s="2721"/>
      <c r="C17" s="2721"/>
      <c r="D17" s="2721"/>
      <c r="E17" s="2721"/>
      <c r="F17" s="2721"/>
      <c r="G17" s="2721"/>
      <c r="H17" s="2721"/>
      <c r="I17" s="2721"/>
      <c r="J17" s="2721"/>
    </row>
    <row r="18" spans="1:10" ht="36" customHeight="1">
      <c r="A18" s="2722" t="s">
        <v>1720</v>
      </c>
      <c r="B18" s="2722"/>
      <c r="C18" s="2722"/>
      <c r="D18" s="2722"/>
      <c r="E18" s="2722"/>
      <c r="F18" s="2722"/>
      <c r="G18" s="2722"/>
      <c r="H18" s="2722"/>
      <c r="I18" s="2722"/>
      <c r="J18" s="2722"/>
    </row>
    <row r="19" spans="1:10" ht="6" customHeight="1">
      <c r="A19" s="220"/>
      <c r="B19" s="220"/>
      <c r="C19" s="220"/>
      <c r="D19" s="220"/>
      <c r="E19" s="220"/>
      <c r="F19" s="220"/>
      <c r="G19" s="220"/>
      <c r="H19" s="220"/>
      <c r="I19" s="220"/>
      <c r="J19" s="220"/>
    </row>
    <row r="20" spans="1:10" ht="15" customHeight="1" thickBot="1">
      <c r="A20" s="194" t="s">
        <v>412</v>
      </c>
      <c r="B20" s="194"/>
      <c r="C20" s="194"/>
      <c r="F20" s="221"/>
      <c r="J20" s="295"/>
    </row>
    <row r="21" spans="1:10" ht="27" customHeight="1">
      <c r="A21" s="2723" t="s">
        <v>413</v>
      </c>
      <c r="B21" s="2724"/>
      <c r="C21" s="2725" t="s">
        <v>414</v>
      </c>
      <c r="D21" s="2725"/>
      <c r="E21" s="2725"/>
      <c r="F21" s="2725"/>
      <c r="G21" s="2726"/>
      <c r="H21" s="223" t="s">
        <v>415</v>
      </c>
      <c r="I21" s="877" t="s">
        <v>416</v>
      </c>
      <c r="J21" s="224" t="s">
        <v>417</v>
      </c>
    </row>
    <row r="22" spans="1:10" ht="13.5" customHeight="1">
      <c r="A22" s="2738" t="s">
        <v>1764</v>
      </c>
      <c r="B22" s="2739"/>
      <c r="C22" s="895" t="s">
        <v>117</v>
      </c>
      <c r="D22" s="226" t="s">
        <v>418</v>
      </c>
      <c r="E22" s="2733" t="s">
        <v>419</v>
      </c>
      <c r="F22" s="2734"/>
      <c r="G22" s="2735"/>
      <c r="H22" s="1831">
        <f>IF($A$22="■ 中小規模",15,IF($A$22="■ 大規模",3,0))</f>
        <v>0</v>
      </c>
      <c r="I22" s="227">
        <f>'参考様式1-1'!K25</f>
        <v>0</v>
      </c>
      <c r="J22" s="228">
        <f>ROUNDDOWN(H22*I22/100,1)</f>
        <v>0</v>
      </c>
    </row>
    <row r="23" spans="1:10" ht="13.5" customHeight="1">
      <c r="A23" s="2740" t="str">
        <f>IF(A22="■ 大規模","（延床面積　5000㎡以上）",IF(A22="■ 中小規模","（延床面積　5000㎡未満）",""))</f>
        <v/>
      </c>
      <c r="B23" s="2741"/>
      <c r="C23" s="1574" t="s">
        <v>117</v>
      </c>
      <c r="D23" s="282" t="s">
        <v>420</v>
      </c>
      <c r="E23" s="2626" t="s">
        <v>421</v>
      </c>
      <c r="F23" s="2627"/>
      <c r="G23" s="2736"/>
      <c r="H23" s="1831">
        <f>IF($A$22="■ 中小規模",12,IF($A$22="■ 大規模",2,0))</f>
        <v>0</v>
      </c>
      <c r="I23" s="227">
        <f>'参考様式1-1'!K28</f>
        <v>0</v>
      </c>
      <c r="J23" s="228">
        <f>ROUNDDOWN(H23*I23/100,1)</f>
        <v>0</v>
      </c>
    </row>
    <row r="24" spans="1:10" ht="13.5" customHeight="1">
      <c r="A24" s="2740"/>
      <c r="B24" s="2741"/>
      <c r="C24" s="1606"/>
      <c r="D24" s="1575"/>
      <c r="E24" s="2626" t="s">
        <v>1416</v>
      </c>
      <c r="F24" s="2627"/>
      <c r="G24" s="2736"/>
      <c r="H24" s="1831">
        <f>IF($A$22="■ 中小規模",1,IF($A$22="■ 大規模",1,0))</f>
        <v>0</v>
      </c>
      <c r="I24" s="227">
        <f>'参考様式1-1'!K29</f>
        <v>0</v>
      </c>
      <c r="J24" s="228">
        <f>ROUNDDOWN(H24*I24/100,1)</f>
        <v>0</v>
      </c>
    </row>
    <row r="25" spans="1:10" ht="13.5" customHeight="1">
      <c r="A25" s="2740"/>
      <c r="B25" s="2741"/>
      <c r="C25" s="316" t="s">
        <v>117</v>
      </c>
      <c r="D25" s="230" t="s">
        <v>422</v>
      </c>
      <c r="E25" s="2626" t="s">
        <v>423</v>
      </c>
      <c r="F25" s="2627"/>
      <c r="G25" s="2736"/>
      <c r="H25" s="1831">
        <f>IF($A$22="■ 中小規模",4,IF($A$22="■ 大規模",1,0))</f>
        <v>0</v>
      </c>
      <c r="I25" s="227">
        <f>'参考様式1-1'!K30</f>
        <v>0</v>
      </c>
      <c r="J25" s="228">
        <f>ROUNDDOWN(H25*I25/100,1)</f>
        <v>0</v>
      </c>
    </row>
    <row r="26" spans="1:10" ht="13.5" customHeight="1" thickBot="1">
      <c r="A26" s="2742"/>
      <c r="B26" s="2743"/>
      <c r="C26" s="319" t="s">
        <v>117</v>
      </c>
      <c r="D26" s="232" t="s">
        <v>276</v>
      </c>
      <c r="E26" s="2600" t="s">
        <v>424</v>
      </c>
      <c r="F26" s="2601"/>
      <c r="G26" s="2737"/>
      <c r="H26" s="1832"/>
      <c r="I26" s="233"/>
      <c r="J26" s="234"/>
    </row>
    <row r="27" spans="1:10" ht="13.5" customHeight="1" thickBot="1">
      <c r="A27" s="260" t="s">
        <v>1343</v>
      </c>
      <c r="B27" s="194"/>
      <c r="C27" s="194"/>
      <c r="F27" s="221"/>
      <c r="H27" s="235"/>
      <c r="I27" s="236" t="s">
        <v>425</v>
      </c>
      <c r="J27" s="1833">
        <f>SUM(J22:J26)</f>
        <v>0</v>
      </c>
    </row>
    <row r="28" spans="1:10" ht="9" customHeight="1">
      <c r="B28" s="194"/>
      <c r="C28" s="194"/>
      <c r="F28" s="221"/>
      <c r="H28" s="235"/>
      <c r="I28" s="257"/>
      <c r="J28" s="892"/>
    </row>
    <row r="29" spans="1:10" ht="15.75" customHeight="1" thickBot="1">
      <c r="A29" s="195" t="s">
        <v>426</v>
      </c>
      <c r="J29" s="295"/>
    </row>
    <row r="30" spans="1:10" ht="27" customHeight="1" thickBot="1">
      <c r="A30" s="2706" t="s">
        <v>366</v>
      </c>
      <c r="B30" s="2709"/>
      <c r="C30" s="2709"/>
      <c r="D30" s="2710"/>
      <c r="E30" s="2706" t="s">
        <v>427</v>
      </c>
      <c r="F30" s="2709"/>
      <c r="G30" s="2709"/>
      <c r="H30" s="2710"/>
      <c r="I30" s="2706" t="s">
        <v>428</v>
      </c>
      <c r="J30" s="2710"/>
    </row>
    <row r="31" spans="1:10" ht="13.5" customHeight="1">
      <c r="A31" s="222" t="s">
        <v>117</v>
      </c>
      <c r="B31" s="2590" t="s">
        <v>429</v>
      </c>
      <c r="C31" s="2590"/>
      <c r="D31" s="2591"/>
      <c r="E31" s="2727"/>
      <c r="F31" s="2728"/>
      <c r="G31" s="2728"/>
      <c r="H31" s="2729"/>
      <c r="I31" s="1834">
        <f>H16*J22/100</f>
        <v>0</v>
      </c>
      <c r="J31" s="237" t="s">
        <v>404</v>
      </c>
    </row>
    <row r="32" spans="1:10">
      <c r="A32" s="1608" t="s">
        <v>117</v>
      </c>
      <c r="B32" s="1609" t="s">
        <v>420</v>
      </c>
      <c r="C32" s="2773" t="s">
        <v>1421</v>
      </c>
      <c r="D32" s="2774"/>
      <c r="E32" s="2730"/>
      <c r="F32" s="2731"/>
      <c r="G32" s="2731"/>
      <c r="H32" s="2732"/>
      <c r="I32" s="1835">
        <f>H16*J23/100</f>
        <v>0</v>
      </c>
      <c r="J32" s="239" t="s">
        <v>404</v>
      </c>
    </row>
    <row r="33" spans="1:12">
      <c r="A33" s="1607"/>
      <c r="B33" s="264"/>
      <c r="C33" s="2773" t="s">
        <v>1416</v>
      </c>
      <c r="D33" s="2774"/>
      <c r="E33" s="2730"/>
      <c r="F33" s="2731"/>
      <c r="G33" s="2731"/>
      <c r="H33" s="2732"/>
      <c r="I33" s="1835">
        <f>H16*J24/100</f>
        <v>0</v>
      </c>
      <c r="J33" s="239" t="s">
        <v>404</v>
      </c>
    </row>
    <row r="34" spans="1:12" ht="13.5" customHeight="1">
      <c r="A34" s="238" t="s">
        <v>117</v>
      </c>
      <c r="B34" s="2627" t="s">
        <v>422</v>
      </c>
      <c r="C34" s="2627"/>
      <c r="D34" s="2628"/>
      <c r="E34" s="2730"/>
      <c r="F34" s="2731"/>
      <c r="G34" s="2731"/>
      <c r="H34" s="2732"/>
      <c r="I34" s="1835">
        <f>H16*J25/100</f>
        <v>0</v>
      </c>
      <c r="J34" s="240" t="s">
        <v>404</v>
      </c>
    </row>
    <row r="35" spans="1:12" ht="13.5" customHeight="1" thickBot="1">
      <c r="A35" s="241" t="s">
        <v>117</v>
      </c>
      <c r="B35" s="2601" t="s">
        <v>276</v>
      </c>
      <c r="C35" s="2601"/>
      <c r="D35" s="2602"/>
      <c r="E35" s="2744"/>
      <c r="F35" s="2745"/>
      <c r="G35" s="2745"/>
      <c r="H35" s="2746"/>
      <c r="I35" s="1836">
        <f>H16*J26/100</f>
        <v>0</v>
      </c>
      <c r="J35" s="242" t="s">
        <v>404</v>
      </c>
    </row>
    <row r="36" spans="1:12" ht="13.5" customHeight="1" thickBot="1">
      <c r="A36" s="260" t="s">
        <v>365</v>
      </c>
      <c r="B36" s="235"/>
      <c r="C36" s="235"/>
      <c r="D36" s="235"/>
      <c r="E36" s="235"/>
      <c r="F36" s="235"/>
      <c r="G36" s="235"/>
      <c r="H36" s="243" t="s">
        <v>430</v>
      </c>
      <c r="I36" s="1837">
        <f>SUM(I31:I35)</f>
        <v>0</v>
      </c>
      <c r="J36" s="244" t="s">
        <v>404</v>
      </c>
    </row>
    <row r="37" spans="1:12" ht="10.050000000000001" customHeight="1">
      <c r="B37" s="194"/>
      <c r="C37" s="194"/>
      <c r="F37" s="221"/>
      <c r="H37" s="235"/>
      <c r="I37" s="257"/>
      <c r="J37" s="892"/>
    </row>
    <row r="38" spans="1:12" ht="15.75" customHeight="1" thickBot="1">
      <c r="A38" s="195" t="s">
        <v>431</v>
      </c>
      <c r="D38" s="235"/>
      <c r="J38" s="1427" t="s">
        <v>1345</v>
      </c>
    </row>
    <row r="39" spans="1:12" ht="27" customHeight="1" thickBot="1">
      <c r="A39" s="2762" t="s">
        <v>366</v>
      </c>
      <c r="B39" s="2763"/>
      <c r="C39" s="2763"/>
      <c r="D39" s="2764"/>
      <c r="E39" s="2762" t="s">
        <v>427</v>
      </c>
      <c r="F39" s="2763"/>
      <c r="G39" s="2763"/>
      <c r="H39" s="2764"/>
      <c r="I39" s="2762" t="s">
        <v>1344</v>
      </c>
      <c r="J39" s="2764"/>
    </row>
    <row r="40" spans="1:12" ht="13.5" customHeight="1">
      <c r="A40" s="245" t="s">
        <v>117</v>
      </c>
      <c r="B40" s="2747" t="s">
        <v>384</v>
      </c>
      <c r="C40" s="2748"/>
      <c r="D40" s="246" t="s">
        <v>385</v>
      </c>
      <c r="E40" s="2753"/>
      <c r="F40" s="2754"/>
      <c r="G40" s="2754"/>
      <c r="H40" s="2755"/>
      <c r="I40" s="1838"/>
      <c r="J40" s="247" t="s">
        <v>404</v>
      </c>
      <c r="L40" s="1425"/>
    </row>
    <row r="41" spans="1:12">
      <c r="A41" s="248" t="s">
        <v>117</v>
      </c>
      <c r="B41" s="2749"/>
      <c r="C41" s="2750"/>
      <c r="D41" s="249" t="s">
        <v>386</v>
      </c>
      <c r="E41" s="2756"/>
      <c r="F41" s="2757"/>
      <c r="G41" s="2757"/>
      <c r="H41" s="2758"/>
      <c r="I41" s="1839"/>
      <c r="J41" s="250" t="s">
        <v>404</v>
      </c>
      <c r="L41" s="1425"/>
    </row>
    <row r="42" spans="1:12">
      <c r="A42" s="248" t="s">
        <v>117</v>
      </c>
      <c r="B42" s="2749"/>
      <c r="C42" s="2750"/>
      <c r="D42" s="249" t="s">
        <v>387</v>
      </c>
      <c r="E42" s="2756"/>
      <c r="F42" s="2757"/>
      <c r="G42" s="2757"/>
      <c r="H42" s="2758"/>
      <c r="I42" s="1839"/>
      <c r="J42" s="250" t="s">
        <v>404</v>
      </c>
      <c r="L42" s="1425"/>
    </row>
    <row r="43" spans="1:12">
      <c r="A43" s="251" t="s">
        <v>117</v>
      </c>
      <c r="B43" s="2751"/>
      <c r="C43" s="2752"/>
      <c r="D43" s="252" t="s">
        <v>432</v>
      </c>
      <c r="E43" s="2759"/>
      <c r="F43" s="2760"/>
      <c r="G43" s="2760"/>
      <c r="H43" s="2761"/>
      <c r="I43" s="1840"/>
      <c r="J43" s="253" t="s">
        <v>404</v>
      </c>
      <c r="L43" s="1425"/>
    </row>
    <row r="44" spans="1:12" ht="13.5" customHeight="1">
      <c r="A44" s="254" t="s">
        <v>117</v>
      </c>
      <c r="B44" s="2768" t="s">
        <v>433</v>
      </c>
      <c r="C44" s="2769"/>
      <c r="D44" s="255" t="s">
        <v>389</v>
      </c>
      <c r="E44" s="2770"/>
      <c r="F44" s="2771"/>
      <c r="G44" s="2771"/>
      <c r="H44" s="2772"/>
      <c r="I44" s="1841"/>
      <c r="J44" s="256" t="s">
        <v>404</v>
      </c>
      <c r="L44" s="1425"/>
    </row>
    <row r="45" spans="1:12">
      <c r="A45" s="251" t="s">
        <v>117</v>
      </c>
      <c r="B45" s="2751"/>
      <c r="C45" s="2752"/>
      <c r="D45" s="252" t="s">
        <v>432</v>
      </c>
      <c r="E45" s="2759"/>
      <c r="F45" s="2760"/>
      <c r="G45" s="2760"/>
      <c r="H45" s="2761"/>
      <c r="I45" s="1840"/>
      <c r="J45" s="253" t="s">
        <v>404</v>
      </c>
      <c r="L45" s="1425"/>
    </row>
    <row r="46" spans="1:12" ht="13.5" customHeight="1">
      <c r="A46" s="254" t="s">
        <v>117</v>
      </c>
      <c r="B46" s="2768" t="s">
        <v>434</v>
      </c>
      <c r="C46" s="2769"/>
      <c r="D46" s="255" t="s">
        <v>391</v>
      </c>
      <c r="E46" s="2770"/>
      <c r="F46" s="2771"/>
      <c r="G46" s="2771"/>
      <c r="H46" s="2772"/>
      <c r="I46" s="1841"/>
      <c r="J46" s="256" t="s">
        <v>404</v>
      </c>
      <c r="L46" s="1425"/>
    </row>
    <row r="47" spans="1:12">
      <c r="A47" s="251" t="s">
        <v>117</v>
      </c>
      <c r="B47" s="2751"/>
      <c r="C47" s="2752"/>
      <c r="D47" s="252" t="s">
        <v>432</v>
      </c>
      <c r="E47" s="2759"/>
      <c r="F47" s="2760"/>
      <c r="G47" s="2760"/>
      <c r="H47" s="2761"/>
      <c r="I47" s="1840"/>
      <c r="J47" s="253" t="s">
        <v>404</v>
      </c>
      <c r="L47" s="1425"/>
    </row>
    <row r="48" spans="1:12" ht="13.5" customHeight="1">
      <c r="A48" s="254" t="s">
        <v>117</v>
      </c>
      <c r="B48" s="2768" t="s">
        <v>392</v>
      </c>
      <c r="C48" s="2769"/>
      <c r="D48" s="255" t="s">
        <v>385</v>
      </c>
      <c r="E48" s="2770"/>
      <c r="F48" s="2771"/>
      <c r="G48" s="2771"/>
      <c r="H48" s="2772"/>
      <c r="I48" s="1841"/>
      <c r="J48" s="256" t="s">
        <v>404</v>
      </c>
      <c r="L48" s="1425"/>
    </row>
    <row r="49" spans="1:12">
      <c r="A49" s="248" t="s">
        <v>117</v>
      </c>
      <c r="B49" s="2749"/>
      <c r="C49" s="2750"/>
      <c r="D49" s="249" t="s">
        <v>386</v>
      </c>
      <c r="E49" s="2756"/>
      <c r="F49" s="2757"/>
      <c r="G49" s="2757"/>
      <c r="H49" s="2758"/>
      <c r="I49" s="1839"/>
      <c r="J49" s="250" t="s">
        <v>404</v>
      </c>
      <c r="L49" s="1425"/>
    </row>
    <row r="50" spans="1:12">
      <c r="A50" s="251" t="s">
        <v>117</v>
      </c>
      <c r="B50" s="2751"/>
      <c r="C50" s="2752"/>
      <c r="D50" s="252" t="s">
        <v>432</v>
      </c>
      <c r="E50" s="2759"/>
      <c r="F50" s="2760"/>
      <c r="G50" s="2760"/>
      <c r="H50" s="2761"/>
      <c r="I50" s="1840"/>
      <c r="J50" s="253" t="s">
        <v>404</v>
      </c>
      <c r="L50" s="1425"/>
    </row>
    <row r="51" spans="1:12" ht="13.5" customHeight="1">
      <c r="A51" s="254" t="s">
        <v>117</v>
      </c>
      <c r="B51" s="2768" t="s">
        <v>435</v>
      </c>
      <c r="C51" s="2769"/>
      <c r="D51" s="255" t="s">
        <v>394</v>
      </c>
      <c r="E51" s="2770"/>
      <c r="F51" s="2771"/>
      <c r="G51" s="2771"/>
      <c r="H51" s="2772"/>
      <c r="I51" s="1841"/>
      <c r="J51" s="256" t="s">
        <v>404</v>
      </c>
      <c r="L51" s="1425"/>
    </row>
    <row r="52" spans="1:12">
      <c r="A52" s="251" t="s">
        <v>117</v>
      </c>
      <c r="B52" s="2751"/>
      <c r="C52" s="2752"/>
      <c r="D52" s="252" t="s">
        <v>432</v>
      </c>
      <c r="E52" s="2759"/>
      <c r="F52" s="2760"/>
      <c r="G52" s="2760"/>
      <c r="H52" s="2761"/>
      <c r="I52" s="1840"/>
      <c r="J52" s="253" t="s">
        <v>404</v>
      </c>
      <c r="L52" s="1425"/>
    </row>
    <row r="53" spans="1:12">
      <c r="A53" s="254" t="s">
        <v>117</v>
      </c>
      <c r="B53" s="2768" t="s">
        <v>959</v>
      </c>
      <c r="C53" s="2775"/>
      <c r="D53" s="2776"/>
      <c r="E53" s="2770"/>
      <c r="F53" s="2771"/>
      <c r="G53" s="2771"/>
      <c r="H53" s="2772"/>
      <c r="I53" s="1841"/>
      <c r="J53" s="256" t="s">
        <v>404</v>
      </c>
      <c r="L53" s="1425"/>
    </row>
    <row r="54" spans="1:12">
      <c r="A54" s="248" t="s">
        <v>117</v>
      </c>
      <c r="B54" s="2777"/>
      <c r="C54" s="2778"/>
      <c r="D54" s="2779"/>
      <c r="E54" s="2756"/>
      <c r="F54" s="2757"/>
      <c r="G54" s="2757"/>
      <c r="H54" s="2758"/>
      <c r="I54" s="1839"/>
      <c r="J54" s="250" t="s">
        <v>404</v>
      </c>
      <c r="L54" s="1425"/>
    </row>
    <row r="55" spans="1:12" ht="13.5" customHeight="1" thickBot="1">
      <c r="A55" s="258" t="s">
        <v>117</v>
      </c>
      <c r="B55" s="2780"/>
      <c r="C55" s="2781"/>
      <c r="D55" s="2782"/>
      <c r="E55" s="2783"/>
      <c r="F55" s="2784"/>
      <c r="G55" s="2784"/>
      <c r="H55" s="2785"/>
      <c r="I55" s="1842"/>
      <c r="J55" s="259" t="s">
        <v>404</v>
      </c>
      <c r="L55" s="1425"/>
    </row>
    <row r="56" spans="1:12" ht="13.5" customHeight="1" thickBot="1">
      <c r="A56" s="260" t="s">
        <v>365</v>
      </c>
      <c r="B56" s="260"/>
      <c r="C56" s="260"/>
      <c r="H56" s="243" t="s">
        <v>437</v>
      </c>
      <c r="I56" s="1837">
        <f>SUM(I40:I55)</f>
        <v>0</v>
      </c>
      <c r="J56" s="244" t="s">
        <v>404</v>
      </c>
      <c r="L56" s="1425"/>
    </row>
    <row r="57" spans="1:12" ht="9" customHeight="1" thickBot="1">
      <c r="J57" s="261"/>
    </row>
    <row r="58" spans="1:12" ht="21" customHeight="1" thickBot="1">
      <c r="A58" s="2765" t="s">
        <v>438</v>
      </c>
      <c r="B58" s="2766"/>
      <c r="C58" s="2766"/>
      <c r="D58" s="2766"/>
      <c r="E58" s="2766"/>
      <c r="F58" s="2766"/>
      <c r="G58" s="2766"/>
      <c r="H58" s="2767"/>
      <c r="I58" s="1843">
        <f>SUM(I36,I56)</f>
        <v>0</v>
      </c>
      <c r="J58" s="218" t="s">
        <v>404</v>
      </c>
    </row>
    <row r="59" spans="1:12" ht="21" customHeight="1" thickBot="1">
      <c r="A59" s="2765" t="s">
        <v>954</v>
      </c>
      <c r="B59" s="2766"/>
      <c r="C59" s="2766"/>
      <c r="D59" s="2766"/>
      <c r="E59" s="2766"/>
      <c r="F59" s="2766"/>
      <c r="G59" s="2766"/>
      <c r="H59" s="2767"/>
      <c r="I59" s="1843">
        <f>ROUNDDOWN(IF(ISERROR((I58/H16)*100),0,(I58/H16)*100),1)</f>
        <v>0</v>
      </c>
      <c r="J59" s="218" t="s">
        <v>439</v>
      </c>
    </row>
    <row r="60" spans="1:12" ht="13.5" customHeight="1">
      <c r="A60" s="260"/>
      <c r="H60" s="196"/>
      <c r="I60" s="196"/>
      <c r="J60" s="219"/>
    </row>
    <row r="61" spans="1:12">
      <c r="H61" s="196"/>
      <c r="I61" s="196"/>
      <c r="J61" s="219"/>
    </row>
  </sheetData>
  <sheetProtection selectLockedCells="1"/>
  <dataConsolidate/>
  <mergeCells count="68">
    <mergeCell ref="E33:H33"/>
    <mergeCell ref="C32:D32"/>
    <mergeCell ref="C33:D33"/>
    <mergeCell ref="I39:J39"/>
    <mergeCell ref="B53:D55"/>
    <mergeCell ref="E53:H53"/>
    <mergeCell ref="E54:H54"/>
    <mergeCell ref="E55:H55"/>
    <mergeCell ref="B44:C45"/>
    <mergeCell ref="E44:H44"/>
    <mergeCell ref="E45:H45"/>
    <mergeCell ref="B34:D34"/>
    <mergeCell ref="E34:H34"/>
    <mergeCell ref="B46:C47"/>
    <mergeCell ref="E46:H46"/>
    <mergeCell ref="E47:H47"/>
    <mergeCell ref="A58:H58"/>
    <mergeCell ref="A59:H59"/>
    <mergeCell ref="B48:C50"/>
    <mergeCell ref="E48:H48"/>
    <mergeCell ref="E49:H49"/>
    <mergeCell ref="E50:H50"/>
    <mergeCell ref="B51:C52"/>
    <mergeCell ref="E51:H51"/>
    <mergeCell ref="E52:H52"/>
    <mergeCell ref="B35:D35"/>
    <mergeCell ref="E35:H35"/>
    <mergeCell ref="B40:C43"/>
    <mergeCell ref="E40:H40"/>
    <mergeCell ref="E41:H41"/>
    <mergeCell ref="E42:H42"/>
    <mergeCell ref="E43:H43"/>
    <mergeCell ref="A39:D39"/>
    <mergeCell ref="E39:H39"/>
    <mergeCell ref="I30:J30"/>
    <mergeCell ref="B31:D31"/>
    <mergeCell ref="E31:H31"/>
    <mergeCell ref="E32:H32"/>
    <mergeCell ref="E22:G22"/>
    <mergeCell ref="E23:G23"/>
    <mergeCell ref="E25:G25"/>
    <mergeCell ref="E26:G26"/>
    <mergeCell ref="A30:D30"/>
    <mergeCell ref="E30:H30"/>
    <mergeCell ref="A22:B22"/>
    <mergeCell ref="A23:B26"/>
    <mergeCell ref="E24:G24"/>
    <mergeCell ref="A16:G16"/>
    <mergeCell ref="H16:I16"/>
    <mergeCell ref="A17:J17"/>
    <mergeCell ref="A18:J18"/>
    <mergeCell ref="A21:B21"/>
    <mergeCell ref="C21:G21"/>
    <mergeCell ref="H11:I11"/>
    <mergeCell ref="H12:I12"/>
    <mergeCell ref="H13:I13"/>
    <mergeCell ref="H14:I14"/>
    <mergeCell ref="H15:I15"/>
    <mergeCell ref="A9:C9"/>
    <mergeCell ref="D9:E9"/>
    <mergeCell ref="F9:G9"/>
    <mergeCell ref="H9:J9"/>
    <mergeCell ref="H10:I10"/>
    <mergeCell ref="A2:J2"/>
    <mergeCell ref="A3:B3"/>
    <mergeCell ref="C3:G3"/>
    <mergeCell ref="H3:J3"/>
    <mergeCell ref="H8:J8"/>
  </mergeCells>
  <phoneticPr fontId="2"/>
  <dataValidations count="2">
    <dataValidation type="list" allowBlank="1" showInputMessage="1" showErrorMessage="1" sqref="C25:C26 A40:A55 C22:C23 A31:A32 A34:A35" xr:uid="{00000000-0002-0000-1200-000000000000}">
      <formula1>"□,■"</formula1>
    </dataValidation>
    <dataValidation type="list" allowBlank="1" showInputMessage="1" showErrorMessage="1" sqref="A22:B22" xr:uid="{00000000-0002-0000-1200-000001000000}">
      <formula1>"□ 規模を選択,■ 大規模,■ 中小規模"</formula1>
    </dataValidation>
  </dataValidations>
  <printOptions horizontalCentered="1"/>
  <pageMargins left="0.59055118110236227" right="0.59055118110236227" top="0.59055118110236227" bottom="0.59055118110236227" header="0" footer="0"/>
  <pageSetup paperSize="9" scale="92" fitToWidth="0"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tabColor rgb="FF99FF99"/>
  </sheetPr>
  <dimension ref="A1:K103"/>
  <sheetViews>
    <sheetView showGridLines="0" view="pageBreakPreview" zoomScaleNormal="100" zoomScaleSheetLayoutView="100" workbookViewId="0">
      <selection activeCell="H8" sqref="H8:J8"/>
    </sheetView>
  </sheetViews>
  <sheetFormatPr defaultColWidth="9.5546875" defaultRowHeight="13.2"/>
  <cols>
    <col min="1" max="1" width="3" style="195" customWidth="1"/>
    <col min="2" max="2" width="11.44140625" style="195" customWidth="1"/>
    <col min="3" max="3" width="3.109375" style="195" customWidth="1"/>
    <col min="4" max="10" width="11.109375" style="195" customWidth="1"/>
    <col min="11" max="16384" width="9.5546875" style="195"/>
  </cols>
  <sheetData>
    <row r="1" spans="1:11" s="185" customFormat="1" ht="14.4">
      <c r="I1" s="186"/>
      <c r="J1" s="187" t="s">
        <v>440</v>
      </c>
    </row>
    <row r="2" spans="1:11" s="185" customFormat="1" ht="15" thickBot="1">
      <c r="A2" s="2786" t="s">
        <v>441</v>
      </c>
      <c r="B2" s="2786"/>
      <c r="C2" s="2786"/>
      <c r="D2" s="2786"/>
      <c r="E2" s="2786"/>
      <c r="F2" s="2786"/>
      <c r="G2" s="2786"/>
      <c r="H2" s="2786"/>
      <c r="I2" s="2786"/>
      <c r="J2" s="2786"/>
    </row>
    <row r="3" spans="1:11" s="185" customFormat="1" ht="22.5" customHeight="1" thickBot="1">
      <c r="A3" s="2696" t="s">
        <v>287</v>
      </c>
      <c r="B3" s="2697"/>
      <c r="C3" s="2787" t="str">
        <f>IF('参考様式1-1'!D3="","",'参考様式1-1'!D3)</f>
        <v/>
      </c>
      <c r="D3" s="2788"/>
      <c r="E3" s="2788"/>
      <c r="F3" s="2788"/>
      <c r="G3" s="2789"/>
      <c r="H3" s="2701" t="str">
        <f>'参考様式1-1'!M3</f>
        <v>１棟目／計１棟</v>
      </c>
      <c r="I3" s="2702"/>
      <c r="J3" s="2703"/>
    </row>
    <row r="4" spans="1:11" s="189" customFormat="1" ht="12" customHeight="1">
      <c r="A4" s="191" t="s">
        <v>960</v>
      </c>
      <c r="B4" s="191"/>
      <c r="C4" s="191"/>
      <c r="D4" s="257"/>
      <c r="E4" s="257"/>
      <c r="F4" s="257"/>
      <c r="G4" s="257"/>
      <c r="H4" s="257"/>
      <c r="I4" s="257"/>
      <c r="J4" s="191"/>
    </row>
    <row r="5" spans="1:11" s="189" customFormat="1" ht="12" customHeight="1">
      <c r="A5" s="191" t="s">
        <v>958</v>
      </c>
      <c r="B5" s="191"/>
      <c r="C5" s="191"/>
      <c r="D5" s="257"/>
      <c r="E5" s="257"/>
      <c r="F5" s="257"/>
      <c r="G5" s="257"/>
      <c r="H5" s="257"/>
      <c r="I5" s="257"/>
      <c r="J5" s="191"/>
    </row>
    <row r="6" spans="1:11" s="189" customFormat="1" ht="12" customHeight="1">
      <c r="A6" s="191" t="s">
        <v>961</v>
      </c>
      <c r="B6" s="191"/>
      <c r="C6" s="191"/>
      <c r="D6" s="257"/>
      <c r="E6" s="257"/>
      <c r="F6" s="257"/>
      <c r="G6" s="257"/>
      <c r="H6" s="257"/>
      <c r="I6" s="257"/>
      <c r="J6" s="191"/>
    </row>
    <row r="7" spans="1:11" s="189" customFormat="1" ht="6" customHeight="1">
      <c r="A7" s="262"/>
      <c r="B7" s="263"/>
      <c r="C7" s="191"/>
      <c r="D7" s="257"/>
      <c r="E7" s="257"/>
      <c r="F7" s="257"/>
      <c r="G7" s="257"/>
      <c r="H7" s="257"/>
      <c r="I7" s="257"/>
      <c r="J7" s="191"/>
    </row>
    <row r="8" spans="1:11" s="189" customFormat="1" ht="15" customHeight="1" thickBot="1">
      <c r="A8" s="194" t="s">
        <v>398</v>
      </c>
      <c r="B8" s="194"/>
      <c r="C8" s="195"/>
      <c r="D8" s="195"/>
      <c r="E8" s="195"/>
      <c r="F8" s="194"/>
      <c r="G8" s="196" t="s">
        <v>399</v>
      </c>
      <c r="H8" s="2704" t="s">
        <v>1363</v>
      </c>
      <c r="I8" s="2704"/>
      <c r="J8" s="2704"/>
      <c r="K8" s="1805" t="s">
        <v>1249</v>
      </c>
    </row>
    <row r="9" spans="1:11" s="189" customFormat="1" ht="27" customHeight="1" thickBot="1">
      <c r="A9" s="2696" t="s">
        <v>400</v>
      </c>
      <c r="B9" s="2705"/>
      <c r="C9" s="2697"/>
      <c r="D9" s="2706" t="s">
        <v>955</v>
      </c>
      <c r="E9" s="2707"/>
      <c r="F9" s="2708" t="s">
        <v>1719</v>
      </c>
      <c r="G9" s="2709"/>
      <c r="H9" s="2706" t="s">
        <v>956</v>
      </c>
      <c r="I9" s="2709"/>
      <c r="J9" s="2790"/>
    </row>
    <row r="10" spans="1:11" s="189" customFormat="1" ht="13.5" customHeight="1">
      <c r="A10" s="198"/>
      <c r="B10" s="264" t="s">
        <v>401</v>
      </c>
      <c r="C10" s="265"/>
      <c r="D10" s="1825"/>
      <c r="E10" s="257" t="s">
        <v>402</v>
      </c>
      <c r="F10" s="201">
        <v>9.7599999999999996E-3</v>
      </c>
      <c r="G10" s="257" t="s">
        <v>403</v>
      </c>
      <c r="H10" s="2791">
        <f t="shared" ref="H10:H15" si="0">D10*F10</f>
        <v>0</v>
      </c>
      <c r="I10" s="2792"/>
      <c r="J10" s="267" t="s">
        <v>404</v>
      </c>
    </row>
    <row r="11" spans="1:11" s="189" customFormat="1" ht="13.5" customHeight="1">
      <c r="A11" s="204"/>
      <c r="B11" s="205" t="s">
        <v>405</v>
      </c>
      <c r="C11" s="268"/>
      <c r="D11" s="1826"/>
      <c r="E11" s="269" t="s">
        <v>402</v>
      </c>
      <c r="F11" s="207">
        <v>4.4999999999999998E-2</v>
      </c>
      <c r="G11" s="269" t="s">
        <v>962</v>
      </c>
      <c r="H11" s="2793">
        <f t="shared" si="0"/>
        <v>0</v>
      </c>
      <c r="I11" s="2794"/>
      <c r="J11" s="209" t="s">
        <v>404</v>
      </c>
    </row>
    <row r="12" spans="1:11" s="189" customFormat="1" ht="13.5" customHeight="1">
      <c r="A12" s="204"/>
      <c r="B12" s="205" t="s">
        <v>406</v>
      </c>
      <c r="C12" s="268"/>
      <c r="D12" s="1826"/>
      <c r="E12" s="269" t="s">
        <v>402</v>
      </c>
      <c r="F12" s="210">
        <v>0.05</v>
      </c>
      <c r="G12" s="269" t="s">
        <v>407</v>
      </c>
      <c r="H12" s="2793">
        <f t="shared" si="0"/>
        <v>0</v>
      </c>
      <c r="I12" s="2794"/>
      <c r="J12" s="209" t="s">
        <v>404</v>
      </c>
    </row>
    <row r="13" spans="1:11" s="189" customFormat="1" ht="13.5" customHeight="1">
      <c r="A13" s="204"/>
      <c r="B13" s="205" t="s">
        <v>408</v>
      </c>
      <c r="C13" s="268"/>
      <c r="D13" s="1826"/>
      <c r="E13" s="269" t="s">
        <v>402</v>
      </c>
      <c r="F13" s="207">
        <v>4.1000000000000002E-2</v>
      </c>
      <c r="G13" s="269" t="s">
        <v>409</v>
      </c>
      <c r="H13" s="2793">
        <f t="shared" si="0"/>
        <v>0</v>
      </c>
      <c r="I13" s="2794"/>
      <c r="J13" s="209" t="s">
        <v>404</v>
      </c>
    </row>
    <row r="14" spans="1:11" s="189" customFormat="1" ht="13.5" customHeight="1">
      <c r="A14" s="204"/>
      <c r="B14" s="205"/>
      <c r="C14" s="268"/>
      <c r="D14" s="1826"/>
      <c r="E14" s="269" t="s">
        <v>402</v>
      </c>
      <c r="F14" s="211"/>
      <c r="G14" s="269" t="s">
        <v>402</v>
      </c>
      <c r="H14" s="2793">
        <f t="shared" si="0"/>
        <v>0</v>
      </c>
      <c r="I14" s="2794"/>
      <c r="J14" s="209" t="s">
        <v>404</v>
      </c>
    </row>
    <row r="15" spans="1:11" s="189" customFormat="1" ht="13.5" customHeight="1" thickBot="1">
      <c r="A15" s="212"/>
      <c r="B15" s="213"/>
      <c r="C15" s="270"/>
      <c r="D15" s="1827"/>
      <c r="E15" s="271" t="s">
        <v>402</v>
      </c>
      <c r="F15" s="272"/>
      <c r="G15" s="271" t="s">
        <v>402</v>
      </c>
      <c r="H15" s="2795">
        <f t="shared" si="0"/>
        <v>0</v>
      </c>
      <c r="I15" s="2796"/>
      <c r="J15" s="217" t="s">
        <v>404</v>
      </c>
    </row>
    <row r="16" spans="1:11" s="189" customFormat="1" ht="13.5" customHeight="1" thickBot="1">
      <c r="A16" s="2765" t="s">
        <v>410</v>
      </c>
      <c r="B16" s="2766"/>
      <c r="C16" s="2766"/>
      <c r="D16" s="2766"/>
      <c r="E16" s="2766"/>
      <c r="F16" s="2766"/>
      <c r="G16" s="2766"/>
      <c r="H16" s="2797">
        <f>SUM(H10:I15)</f>
        <v>0</v>
      </c>
      <c r="I16" s="2798"/>
      <c r="J16" s="218" t="s">
        <v>404</v>
      </c>
    </row>
    <row r="17" spans="1:10" s="189" customFormat="1" ht="12" customHeight="1">
      <c r="A17" s="2799" t="s">
        <v>442</v>
      </c>
      <c r="B17" s="2799"/>
      <c r="C17" s="2799"/>
      <c r="D17" s="2799"/>
      <c r="E17" s="2799"/>
      <c r="F17" s="2799"/>
      <c r="G17" s="2799"/>
      <c r="H17" s="2799"/>
      <c r="I17" s="2799"/>
      <c r="J17" s="2799"/>
    </row>
    <row r="18" spans="1:10" s="189" customFormat="1" ht="36" customHeight="1">
      <c r="A18" s="2722" t="s">
        <v>1718</v>
      </c>
      <c r="B18" s="2722"/>
      <c r="C18" s="2722"/>
      <c r="D18" s="2722"/>
      <c r="E18" s="2722"/>
      <c r="F18" s="2722"/>
      <c r="G18" s="2722"/>
      <c r="H18" s="2722"/>
      <c r="I18" s="2722"/>
      <c r="J18" s="2722"/>
    </row>
    <row r="19" spans="1:10" s="189" customFormat="1" ht="12" customHeight="1">
      <c r="A19" s="262"/>
      <c r="B19" s="263"/>
      <c r="C19" s="191"/>
      <c r="D19" s="257"/>
      <c r="E19" s="257"/>
      <c r="F19" s="257"/>
      <c r="G19" s="257"/>
      <c r="H19" s="257"/>
      <c r="I19" s="257"/>
      <c r="J19" s="191"/>
    </row>
    <row r="20" spans="1:10" s="189" customFormat="1" ht="15" customHeight="1">
      <c r="A20" s="194" t="s">
        <v>412</v>
      </c>
      <c r="B20" s="191"/>
      <c r="C20" s="191"/>
      <c r="D20" s="257"/>
      <c r="E20" s="257"/>
      <c r="F20" s="257"/>
      <c r="G20" s="257"/>
      <c r="H20" s="257"/>
      <c r="I20" s="257"/>
      <c r="J20" s="191"/>
    </row>
    <row r="21" spans="1:10" ht="13.5" customHeight="1">
      <c r="A21" s="195" t="s">
        <v>1347</v>
      </c>
    </row>
    <row r="22" spans="1:10" ht="13.5" customHeight="1">
      <c r="A22" s="235"/>
      <c r="B22" s="235" t="s">
        <v>1348</v>
      </c>
      <c r="D22" s="235"/>
    </row>
    <row r="23" spans="1:10" ht="6" customHeight="1">
      <c r="A23" s="235"/>
      <c r="D23" s="235"/>
    </row>
    <row r="24" spans="1:10" ht="13.5" customHeight="1" thickBot="1">
      <c r="A24" s="260" t="s">
        <v>1349</v>
      </c>
      <c r="D24" s="235"/>
      <c r="J24" s="1428" t="s">
        <v>1341</v>
      </c>
    </row>
    <row r="25" spans="1:10" s="276" customFormat="1" ht="38.4" thickBot="1">
      <c r="A25" s="2706" t="s">
        <v>443</v>
      </c>
      <c r="B25" s="2709"/>
      <c r="C25" s="2706" t="s">
        <v>444</v>
      </c>
      <c r="D25" s="2709"/>
      <c r="E25" s="2709"/>
      <c r="F25" s="2709"/>
      <c r="G25" s="2709"/>
      <c r="H25" s="274" t="s">
        <v>963</v>
      </c>
      <c r="I25" s="275" t="s">
        <v>964</v>
      </c>
      <c r="J25" s="893" t="s">
        <v>970</v>
      </c>
    </row>
    <row r="26" spans="1:10" s="276" customFormat="1" ht="13.5" customHeight="1">
      <c r="A26" s="277" t="s">
        <v>117</v>
      </c>
      <c r="B26" s="189" t="s">
        <v>445</v>
      </c>
      <c r="C26" s="278" t="s">
        <v>117</v>
      </c>
      <c r="D26" s="279" t="s">
        <v>418</v>
      </c>
      <c r="E26" s="2800" t="s">
        <v>446</v>
      </c>
      <c r="F26" s="2590"/>
      <c r="G26" s="2801"/>
      <c r="H26" s="280">
        <v>3</v>
      </c>
      <c r="I26" s="1844">
        <f>IF($A$26="■",'参考様式1-1'!K25,0)</f>
        <v>0</v>
      </c>
      <c r="J26" s="1845">
        <f>IF($A$26="■",ROUNDDOWN(H26*I26/100,1),0)</f>
        <v>0</v>
      </c>
    </row>
    <row r="27" spans="1:10" s="276" customFormat="1" ht="13.5" customHeight="1">
      <c r="A27" s="2802" t="s">
        <v>447</v>
      </c>
      <c r="B27" s="2803"/>
      <c r="C27" s="1573" t="s">
        <v>117</v>
      </c>
      <c r="D27" s="282" t="s">
        <v>420</v>
      </c>
      <c r="E27" s="2626" t="s">
        <v>448</v>
      </c>
      <c r="F27" s="2627"/>
      <c r="G27" s="2736"/>
      <c r="H27" s="281">
        <v>2</v>
      </c>
      <c r="I27" s="1846">
        <f>IF($A$26="■",'参考様式1-1'!K28,0)</f>
        <v>0</v>
      </c>
      <c r="J27" s="1847">
        <f>IF($A$26="■",ROUNDDOWN(H27*I27/100,1),0)</f>
        <v>0</v>
      </c>
    </row>
    <row r="28" spans="1:10" s="276" customFormat="1" ht="13.5" customHeight="1">
      <c r="A28" s="2802"/>
      <c r="B28" s="2803"/>
      <c r="C28" s="225"/>
      <c r="D28" s="1575"/>
      <c r="E28" s="2626" t="s">
        <v>1416</v>
      </c>
      <c r="F28" s="2627"/>
      <c r="G28" s="2736"/>
      <c r="H28" s="281">
        <v>1</v>
      </c>
      <c r="I28" s="1846">
        <f>IF($A$26="■",'参考様式1-1'!K29,0)</f>
        <v>0</v>
      </c>
      <c r="J28" s="1847">
        <f>IF($A$26="■",ROUNDDOWN(H28*I28/100,1),0)</f>
        <v>0</v>
      </c>
    </row>
    <row r="29" spans="1:10" s="276" customFormat="1" ht="13.5" customHeight="1">
      <c r="A29" s="2802"/>
      <c r="B29" s="2803"/>
      <c r="C29" s="229" t="s">
        <v>117</v>
      </c>
      <c r="D29" s="230" t="s">
        <v>422</v>
      </c>
      <c r="E29" s="2626" t="s">
        <v>449</v>
      </c>
      <c r="F29" s="2627"/>
      <c r="G29" s="2736"/>
      <c r="H29" s="281">
        <v>1</v>
      </c>
      <c r="I29" s="1846">
        <f>IF($A$26="■",'参考様式1-1'!K30,0)</f>
        <v>0</v>
      </c>
      <c r="J29" s="1847">
        <f>IF($A$26="■",ROUNDDOWN(H29*I29/100,1),0)</f>
        <v>0</v>
      </c>
    </row>
    <row r="30" spans="1:10" s="276" customFormat="1" ht="13.5" customHeight="1" thickBot="1">
      <c r="A30" s="2804"/>
      <c r="B30" s="2805"/>
      <c r="C30" s="231" t="s">
        <v>117</v>
      </c>
      <c r="D30" s="282" t="s">
        <v>276</v>
      </c>
      <c r="E30" s="2600" t="s">
        <v>450</v>
      </c>
      <c r="F30" s="2601"/>
      <c r="G30" s="2737"/>
      <c r="H30" s="283"/>
      <c r="I30" s="1848"/>
      <c r="J30" s="1849"/>
    </row>
    <row r="31" spans="1:10" s="276" customFormat="1" ht="13.5" customHeight="1">
      <c r="A31" s="277" t="s">
        <v>117</v>
      </c>
      <c r="B31" s="284" t="s">
        <v>451</v>
      </c>
      <c r="C31" s="225" t="s">
        <v>117</v>
      </c>
      <c r="D31" s="285" t="s">
        <v>418</v>
      </c>
      <c r="E31" s="2800" t="s">
        <v>446</v>
      </c>
      <c r="F31" s="2590"/>
      <c r="G31" s="2801"/>
      <c r="H31" s="286">
        <v>15</v>
      </c>
      <c r="I31" s="1844">
        <f>IF($A$31="■",'参考様式1-1'!K25,0)</f>
        <v>0</v>
      </c>
      <c r="J31" s="1845">
        <f>IF($A$31="■",ROUNDDOWN(H31*I31/100,1),0)</f>
        <v>0</v>
      </c>
    </row>
    <row r="32" spans="1:10" s="276" customFormat="1" ht="13.5" customHeight="1">
      <c r="A32" s="2802" t="s">
        <v>452</v>
      </c>
      <c r="B32" s="2803"/>
      <c r="C32" s="1573" t="s">
        <v>117</v>
      </c>
      <c r="D32" s="282" t="s">
        <v>420</v>
      </c>
      <c r="E32" s="2626" t="s">
        <v>448</v>
      </c>
      <c r="F32" s="2627"/>
      <c r="G32" s="2736"/>
      <c r="H32" s="281">
        <v>12</v>
      </c>
      <c r="I32" s="1846">
        <f>IF($A$31="■",'参考様式1-1'!K28,0)</f>
        <v>0</v>
      </c>
      <c r="J32" s="1847">
        <f>IF($A$31="■",ROUNDDOWN(H32*I32/100,1),0)</f>
        <v>0</v>
      </c>
    </row>
    <row r="33" spans="1:10" s="276" customFormat="1" ht="13.5" customHeight="1">
      <c r="A33" s="2802"/>
      <c r="B33" s="2803"/>
      <c r="C33" s="225"/>
      <c r="D33" s="1575"/>
      <c r="E33" s="2626" t="s">
        <v>1416</v>
      </c>
      <c r="F33" s="2627"/>
      <c r="G33" s="2736"/>
      <c r="H33" s="281">
        <v>1</v>
      </c>
      <c r="I33" s="1846">
        <f>IF($A$31="■",'参考様式1-1'!K29,0)</f>
        <v>0</v>
      </c>
      <c r="J33" s="1847">
        <f>IF($A$31="■",ROUNDDOWN(H33*I33/100,1),0)</f>
        <v>0</v>
      </c>
    </row>
    <row r="34" spans="1:10" s="276" customFormat="1" ht="13.5" customHeight="1">
      <c r="A34" s="2802"/>
      <c r="B34" s="2803"/>
      <c r="C34" s="229" t="s">
        <v>117</v>
      </c>
      <c r="D34" s="230" t="s">
        <v>422</v>
      </c>
      <c r="E34" s="2626" t="s">
        <v>449</v>
      </c>
      <c r="F34" s="2627"/>
      <c r="G34" s="2736"/>
      <c r="H34" s="281">
        <v>4</v>
      </c>
      <c r="I34" s="1846">
        <f>IF($A$31="■",'参考様式1-1'!K30,0)</f>
        <v>0</v>
      </c>
      <c r="J34" s="1847">
        <f>IF($A$31="■",ROUNDDOWN(H34*I34/100,1),0)</f>
        <v>0</v>
      </c>
    </row>
    <row r="35" spans="1:10" s="276" customFormat="1" ht="13.5" customHeight="1" thickBot="1">
      <c r="A35" s="2804"/>
      <c r="B35" s="2805"/>
      <c r="C35" s="231" t="s">
        <v>117</v>
      </c>
      <c r="D35" s="232" t="s">
        <v>276</v>
      </c>
      <c r="E35" s="2600" t="s">
        <v>450</v>
      </c>
      <c r="F35" s="2601"/>
      <c r="G35" s="2737"/>
      <c r="H35" s="283"/>
      <c r="I35" s="1850"/>
      <c r="J35" s="1849"/>
    </row>
    <row r="36" spans="1:10" ht="13.5" customHeight="1" thickBot="1">
      <c r="A36" s="2806" t="s">
        <v>1346</v>
      </c>
      <c r="B36" s="2806"/>
      <c r="C36" s="2806"/>
      <c r="D36" s="2806"/>
      <c r="E36" s="2806"/>
      <c r="F36" s="2806"/>
      <c r="G36" s="2806"/>
      <c r="H36" s="2806"/>
      <c r="I36" s="287" t="s">
        <v>453</v>
      </c>
      <c r="J36" s="1851">
        <f>SUM(J26:J35)</f>
        <v>0</v>
      </c>
    </row>
    <row r="37" spans="1:10" ht="12" customHeight="1">
      <c r="I37" s="1429"/>
      <c r="J37" s="878"/>
    </row>
    <row r="38" spans="1:10" ht="13.5" customHeight="1">
      <c r="A38" s="195" t="s">
        <v>431</v>
      </c>
      <c r="D38" s="189"/>
    </row>
    <row r="39" spans="1:10" ht="13.5" customHeight="1">
      <c r="B39" s="235" t="s">
        <v>965</v>
      </c>
      <c r="D39" s="189"/>
    </row>
    <row r="40" spans="1:10" ht="13.5" customHeight="1">
      <c r="A40" s="235"/>
      <c r="D40" s="189"/>
    </row>
    <row r="41" spans="1:10" ht="13.5" customHeight="1" thickBot="1">
      <c r="A41" s="260" t="s">
        <v>1349</v>
      </c>
      <c r="D41" s="189"/>
      <c r="J41" s="1428" t="s">
        <v>1341</v>
      </c>
    </row>
    <row r="42" spans="1:10" ht="47.25" customHeight="1" thickBot="1">
      <c r="A42" s="2706" t="s">
        <v>454</v>
      </c>
      <c r="B42" s="2710"/>
      <c r="C42" s="2706" t="s">
        <v>444</v>
      </c>
      <c r="D42" s="2709"/>
      <c r="E42" s="2709"/>
      <c r="F42" s="2709"/>
      <c r="G42" s="911" t="s">
        <v>987</v>
      </c>
      <c r="H42" s="274" t="s">
        <v>966</v>
      </c>
      <c r="I42" s="197" t="s">
        <v>967</v>
      </c>
      <c r="J42" s="894" t="s">
        <v>1350</v>
      </c>
    </row>
    <row r="43" spans="1:10" ht="13.5" customHeight="1">
      <c r="A43" s="288"/>
      <c r="B43" s="289"/>
      <c r="C43" s="245" t="s">
        <v>117</v>
      </c>
      <c r="D43" s="2807" t="s">
        <v>455</v>
      </c>
      <c r="E43" s="2809" t="s">
        <v>456</v>
      </c>
      <c r="F43" s="2810"/>
      <c r="G43" s="1852"/>
      <c r="H43" s="1852"/>
      <c r="I43" s="1853"/>
      <c r="J43" s="1854">
        <f>ROUNDDOWN(G43*H43*I43/10000,1)</f>
        <v>0</v>
      </c>
    </row>
    <row r="44" spans="1:10" ht="13.5" customHeight="1">
      <c r="A44" s="290" t="s">
        <v>117</v>
      </c>
      <c r="B44" s="291" t="s">
        <v>457</v>
      </c>
      <c r="C44" s="248" t="s">
        <v>117</v>
      </c>
      <c r="D44" s="2808"/>
      <c r="E44" s="2811" t="s">
        <v>458</v>
      </c>
      <c r="F44" s="2812"/>
      <c r="G44" s="1855"/>
      <c r="H44" s="1855"/>
      <c r="I44" s="1856"/>
      <c r="J44" s="1857">
        <f>ROUNDDOWN(G44*H44*I44/10000,1)</f>
        <v>0</v>
      </c>
    </row>
    <row r="45" spans="1:10" ht="13.5" customHeight="1">
      <c r="A45" s="292"/>
      <c r="B45" s="291"/>
      <c r="C45" s="248" t="s">
        <v>117</v>
      </c>
      <c r="D45" s="2808"/>
      <c r="E45" s="2811" t="s">
        <v>459</v>
      </c>
      <c r="F45" s="2812"/>
      <c r="G45" s="1855"/>
      <c r="H45" s="1855"/>
      <c r="I45" s="1856"/>
      <c r="J45" s="1857">
        <f>ROUNDDOWN(G45*H45*I45/10000,1)</f>
        <v>0</v>
      </c>
    </row>
    <row r="46" spans="1:10" ht="13.5" customHeight="1">
      <c r="A46" s="290" t="s">
        <v>117</v>
      </c>
      <c r="B46" s="291" t="s">
        <v>460</v>
      </c>
      <c r="C46" s="251" t="s">
        <v>117</v>
      </c>
      <c r="D46" s="2808"/>
      <c r="E46" s="2813" t="s">
        <v>461</v>
      </c>
      <c r="F46" s="2814"/>
      <c r="G46" s="1858"/>
      <c r="H46" s="1858"/>
      <c r="I46" s="1859"/>
      <c r="J46" s="1860">
        <f>ROUNDDOWN(G46*H46*I46/10000,1)</f>
        <v>0</v>
      </c>
    </row>
    <row r="47" spans="1:10" ht="13.5" customHeight="1">
      <c r="A47" s="292"/>
      <c r="B47" s="291"/>
      <c r="C47" s="254" t="s">
        <v>117</v>
      </c>
      <c r="D47" s="2815" t="s">
        <v>388</v>
      </c>
      <c r="E47" s="2816" t="s">
        <v>462</v>
      </c>
      <c r="F47" s="2817"/>
      <c r="G47" s="1861"/>
      <c r="H47" s="1861"/>
      <c r="I47" s="1862"/>
      <c r="J47" s="1863">
        <f>ROUNDDOWN(G47*H47*I47/10000,1)</f>
        <v>0</v>
      </c>
    </row>
    <row r="48" spans="1:10" ht="13.5" customHeight="1">
      <c r="A48" s="290" t="s">
        <v>117</v>
      </c>
      <c r="B48" s="291" t="s">
        <v>463</v>
      </c>
      <c r="C48" s="251" t="s">
        <v>117</v>
      </c>
      <c r="D48" s="2815"/>
      <c r="E48" s="2813" t="s">
        <v>461</v>
      </c>
      <c r="F48" s="2814"/>
      <c r="G48" s="1864"/>
      <c r="H48" s="1864"/>
      <c r="I48" s="1865"/>
      <c r="J48" s="1860">
        <f t="shared" ref="J48:J58" si="1">ROUNDDOWN(G48*H48*I48/10000,1)</f>
        <v>0</v>
      </c>
    </row>
    <row r="49" spans="1:10" ht="13.5" customHeight="1">
      <c r="A49" s="292"/>
      <c r="B49" s="291"/>
      <c r="C49" s="254" t="s">
        <v>117</v>
      </c>
      <c r="D49" s="2815" t="s">
        <v>390</v>
      </c>
      <c r="E49" s="2816" t="s">
        <v>464</v>
      </c>
      <c r="F49" s="2817"/>
      <c r="G49" s="1866"/>
      <c r="H49" s="1866"/>
      <c r="I49" s="1867"/>
      <c r="J49" s="1863">
        <f t="shared" si="1"/>
        <v>0</v>
      </c>
    </row>
    <row r="50" spans="1:10" ht="13.5" customHeight="1">
      <c r="A50" s="290" t="s">
        <v>117</v>
      </c>
      <c r="B50" s="291" t="s">
        <v>465</v>
      </c>
      <c r="C50" s="251" t="s">
        <v>117</v>
      </c>
      <c r="D50" s="2815"/>
      <c r="E50" s="2813" t="s">
        <v>461</v>
      </c>
      <c r="F50" s="2814"/>
      <c r="G50" s="1858"/>
      <c r="H50" s="1858"/>
      <c r="I50" s="1859"/>
      <c r="J50" s="1860">
        <f t="shared" si="1"/>
        <v>0</v>
      </c>
    </row>
    <row r="51" spans="1:10" ht="13.5" customHeight="1">
      <c r="A51" s="292"/>
      <c r="B51" s="291"/>
      <c r="C51" s="254" t="s">
        <v>117</v>
      </c>
      <c r="D51" s="2815" t="s">
        <v>466</v>
      </c>
      <c r="E51" s="2816" t="s">
        <v>467</v>
      </c>
      <c r="F51" s="2817"/>
      <c r="G51" s="1861"/>
      <c r="H51" s="1861"/>
      <c r="I51" s="1862"/>
      <c r="J51" s="1863">
        <f t="shared" si="1"/>
        <v>0</v>
      </c>
    </row>
    <row r="52" spans="1:10" ht="13.5" customHeight="1">
      <c r="A52" s="290" t="s">
        <v>117</v>
      </c>
      <c r="B52" s="291" t="s">
        <v>468</v>
      </c>
      <c r="C52" s="248" t="s">
        <v>117</v>
      </c>
      <c r="D52" s="2815"/>
      <c r="E52" s="2811" t="s">
        <v>469</v>
      </c>
      <c r="F52" s="2812"/>
      <c r="G52" s="1855"/>
      <c r="H52" s="1855"/>
      <c r="I52" s="1856"/>
      <c r="J52" s="1857">
        <f t="shared" si="1"/>
        <v>0</v>
      </c>
    </row>
    <row r="53" spans="1:10" ht="13.5" customHeight="1">
      <c r="A53" s="292"/>
      <c r="B53" s="291"/>
      <c r="C53" s="251" t="s">
        <v>117</v>
      </c>
      <c r="D53" s="2815"/>
      <c r="E53" s="2813" t="s">
        <v>461</v>
      </c>
      <c r="F53" s="2814"/>
      <c r="G53" s="1858"/>
      <c r="H53" s="1858"/>
      <c r="I53" s="1859"/>
      <c r="J53" s="1860">
        <f t="shared" si="1"/>
        <v>0</v>
      </c>
    </row>
    <row r="54" spans="1:10" ht="13.5" customHeight="1">
      <c r="A54" s="290" t="s">
        <v>117</v>
      </c>
      <c r="B54" s="291" t="s">
        <v>470</v>
      </c>
      <c r="C54" s="254" t="s">
        <v>117</v>
      </c>
      <c r="D54" s="2815" t="s">
        <v>393</v>
      </c>
      <c r="E54" s="2816" t="s">
        <v>471</v>
      </c>
      <c r="F54" s="2817"/>
      <c r="G54" s="1861"/>
      <c r="H54" s="1861"/>
      <c r="I54" s="1862"/>
      <c r="J54" s="1863">
        <f t="shared" si="1"/>
        <v>0</v>
      </c>
    </row>
    <row r="55" spans="1:10" ht="13.5" customHeight="1">
      <c r="A55" s="292"/>
      <c r="B55" s="291"/>
      <c r="C55" s="251" t="s">
        <v>117</v>
      </c>
      <c r="D55" s="2815"/>
      <c r="E55" s="2813" t="s">
        <v>461</v>
      </c>
      <c r="F55" s="2814"/>
      <c r="G55" s="1858"/>
      <c r="H55" s="1858"/>
      <c r="I55" s="1859"/>
      <c r="J55" s="1860">
        <f t="shared" si="1"/>
        <v>0</v>
      </c>
    </row>
    <row r="56" spans="1:10" ht="13.5" customHeight="1">
      <c r="A56" s="290" t="s">
        <v>117</v>
      </c>
      <c r="B56" s="291" t="s">
        <v>472</v>
      </c>
      <c r="C56" s="254" t="s">
        <v>117</v>
      </c>
      <c r="D56" s="2818" t="s">
        <v>436</v>
      </c>
      <c r="E56" s="2820" t="s">
        <v>473</v>
      </c>
      <c r="F56" s="2821"/>
      <c r="G56" s="1868"/>
      <c r="H56" s="1868"/>
      <c r="I56" s="1869"/>
      <c r="J56" s="1863">
        <f t="shared" si="1"/>
        <v>0</v>
      </c>
    </row>
    <row r="57" spans="1:10" ht="13.5" customHeight="1">
      <c r="A57" s="288"/>
      <c r="B57" s="291"/>
      <c r="C57" s="248" t="s">
        <v>117</v>
      </c>
      <c r="D57" s="2815"/>
      <c r="E57" s="2822" t="s">
        <v>473</v>
      </c>
      <c r="F57" s="2823"/>
      <c r="G57" s="1866"/>
      <c r="H57" s="1866"/>
      <c r="I57" s="1867"/>
      <c r="J57" s="1857">
        <f t="shared" si="1"/>
        <v>0</v>
      </c>
    </row>
    <row r="58" spans="1:10" ht="13.5" customHeight="1" thickBot="1">
      <c r="A58" s="293"/>
      <c r="B58" s="294"/>
      <c r="C58" s="258" t="s">
        <v>117</v>
      </c>
      <c r="D58" s="2819"/>
      <c r="E58" s="2824" t="s">
        <v>473</v>
      </c>
      <c r="F58" s="2825"/>
      <c r="G58" s="1870"/>
      <c r="H58" s="1870"/>
      <c r="I58" s="1871"/>
      <c r="J58" s="1872">
        <f t="shared" si="1"/>
        <v>0</v>
      </c>
    </row>
    <row r="59" spans="1:10" ht="13.5" customHeight="1" thickBot="1">
      <c r="A59" s="260"/>
      <c r="B59" s="273"/>
      <c r="C59" s="273"/>
      <c r="D59" s="273"/>
      <c r="E59" s="273"/>
      <c r="F59" s="273"/>
      <c r="G59" s="273"/>
      <c r="H59" s="273"/>
      <c r="I59" s="287" t="s">
        <v>474</v>
      </c>
      <c r="J59" s="1873">
        <f>SUM(J43:J58)</f>
        <v>0</v>
      </c>
    </row>
    <row r="60" spans="1:10" ht="4.5" customHeight="1" thickBot="1"/>
    <row r="61" spans="1:10" ht="15" customHeight="1" thickBot="1">
      <c r="A61" s="195" t="s">
        <v>971</v>
      </c>
      <c r="B61" s="260"/>
      <c r="H61" s="196"/>
      <c r="I61" s="295" t="s">
        <v>475</v>
      </c>
      <c r="J61" s="1873">
        <f>SUM(J36,J59)</f>
        <v>0</v>
      </c>
    </row>
    <row r="62" spans="1:10" ht="4.5" customHeight="1" thickBot="1">
      <c r="B62" s="260"/>
      <c r="H62" s="196"/>
      <c r="I62" s="295"/>
      <c r="J62" s="296"/>
    </row>
    <row r="63" spans="1:10" ht="15" customHeight="1" thickBot="1">
      <c r="A63" s="195" t="s">
        <v>476</v>
      </c>
      <c r="B63" s="260"/>
      <c r="H63" s="196"/>
      <c r="I63" s="295" t="s">
        <v>477</v>
      </c>
      <c r="J63" s="1873">
        <f>ROUNDDOWN(H16*J61/100,1)</f>
        <v>0</v>
      </c>
    </row>
    <row r="64" spans="1:10" ht="15" customHeight="1">
      <c r="A64" s="219"/>
      <c r="B64" s="190"/>
      <c r="C64" s="219"/>
      <c r="D64" s="219"/>
      <c r="E64" s="219"/>
      <c r="F64" s="219"/>
      <c r="G64" s="219"/>
      <c r="H64" s="297"/>
      <c r="I64" s="262"/>
      <c r="J64" s="298"/>
    </row>
    <row r="65" spans="1:10" ht="21.75" customHeight="1">
      <c r="A65" s="299" t="s">
        <v>478</v>
      </c>
      <c r="B65" s="300"/>
      <c r="C65" s="301"/>
      <c r="D65" s="301"/>
      <c r="E65" s="301"/>
      <c r="F65" s="301"/>
      <c r="G65" s="301"/>
      <c r="H65" s="302"/>
      <c r="I65" s="302"/>
      <c r="J65" s="303"/>
    </row>
    <row r="66" spans="1:10" ht="11.25" customHeight="1">
      <c r="B66" s="260"/>
      <c r="H66" s="196"/>
      <c r="I66" s="196"/>
      <c r="J66" s="219"/>
    </row>
    <row r="67" spans="1:10">
      <c r="A67" s="195" t="s">
        <v>479</v>
      </c>
    </row>
    <row r="68" spans="1:10" ht="6" customHeight="1"/>
    <row r="69" spans="1:10" ht="6" customHeight="1">
      <c r="A69" s="304"/>
      <c r="B69" s="305"/>
      <c r="C69" s="305"/>
      <c r="D69" s="305"/>
      <c r="E69" s="305"/>
      <c r="F69" s="305"/>
      <c r="G69" s="305"/>
      <c r="H69" s="305"/>
      <c r="I69" s="305"/>
      <c r="J69" s="306"/>
    </row>
    <row r="70" spans="1:10" s="276" customFormat="1" ht="63.75" customHeight="1">
      <c r="A70" s="307" t="s">
        <v>284</v>
      </c>
      <c r="B70" s="2826" t="s">
        <v>480</v>
      </c>
      <c r="C70" s="2826"/>
      <c r="D70" s="2826"/>
      <c r="E70" s="2826"/>
      <c r="F70" s="2826"/>
      <c r="G70" s="2826"/>
      <c r="H70" s="2826"/>
      <c r="I70" s="2826"/>
      <c r="J70" s="2827"/>
    </row>
    <row r="71" spans="1:10" s="276" customFormat="1" ht="42" customHeight="1">
      <c r="A71" s="307" t="s">
        <v>285</v>
      </c>
      <c r="B71" s="2826" t="s">
        <v>481</v>
      </c>
      <c r="C71" s="2826"/>
      <c r="D71" s="2826"/>
      <c r="E71" s="2826"/>
      <c r="F71" s="2826"/>
      <c r="G71" s="2826"/>
      <c r="H71" s="2826"/>
      <c r="I71" s="2826"/>
      <c r="J71" s="2827"/>
    </row>
    <row r="72" spans="1:10" s="276" customFormat="1" ht="22.05" customHeight="1">
      <c r="A72" s="307" t="s">
        <v>286</v>
      </c>
      <c r="B72" s="2826" t="s">
        <v>482</v>
      </c>
      <c r="C72" s="2826"/>
      <c r="D72" s="2826"/>
      <c r="E72" s="2826"/>
      <c r="F72" s="2826"/>
      <c r="G72" s="2826"/>
      <c r="H72" s="2826"/>
      <c r="I72" s="2826"/>
      <c r="J72" s="2827"/>
    </row>
    <row r="73" spans="1:10" s="276" customFormat="1" ht="34.5" customHeight="1">
      <c r="A73" s="307" t="s">
        <v>483</v>
      </c>
      <c r="B73" s="2826" t="s">
        <v>484</v>
      </c>
      <c r="C73" s="2826"/>
      <c r="D73" s="2826"/>
      <c r="E73" s="2826"/>
      <c r="F73" s="2826"/>
      <c r="G73" s="2826"/>
      <c r="H73" s="2826"/>
      <c r="I73" s="2826"/>
      <c r="J73" s="2827"/>
    </row>
    <row r="74" spans="1:10" s="276" customFormat="1" ht="46.05" customHeight="1">
      <c r="A74" s="307" t="s">
        <v>485</v>
      </c>
      <c r="B74" s="2826" t="s">
        <v>948</v>
      </c>
      <c r="C74" s="2826"/>
      <c r="D74" s="2826"/>
      <c r="E74" s="2826"/>
      <c r="F74" s="2826"/>
      <c r="G74" s="2826"/>
      <c r="H74" s="2826"/>
      <c r="I74" s="2826"/>
      <c r="J74" s="2827"/>
    </row>
    <row r="75" spans="1:10" s="276" customFormat="1" ht="35.1" customHeight="1">
      <c r="A75" s="307" t="s">
        <v>486</v>
      </c>
      <c r="B75" s="2828" t="s">
        <v>487</v>
      </c>
      <c r="C75" s="2826"/>
      <c r="D75" s="2826"/>
      <c r="E75" s="2826"/>
      <c r="F75" s="2826"/>
      <c r="G75" s="2826"/>
      <c r="H75" s="2826"/>
      <c r="I75" s="2826"/>
      <c r="J75" s="2827"/>
    </row>
    <row r="76" spans="1:10" s="276" customFormat="1" ht="35.1" customHeight="1">
      <c r="A76" s="307" t="s">
        <v>488</v>
      </c>
      <c r="B76" s="2826" t="s">
        <v>489</v>
      </c>
      <c r="C76" s="2826"/>
      <c r="D76" s="2826"/>
      <c r="E76" s="2826"/>
      <c r="F76" s="2826"/>
      <c r="G76" s="2826"/>
      <c r="H76" s="2826"/>
      <c r="I76" s="2826"/>
      <c r="J76" s="2827"/>
    </row>
    <row r="77" spans="1:10" s="276" customFormat="1" ht="4.5" customHeight="1">
      <c r="A77" s="308"/>
      <c r="B77" s="309"/>
      <c r="C77" s="309"/>
      <c r="D77" s="309"/>
      <c r="E77" s="309"/>
      <c r="F77" s="309"/>
      <c r="G77" s="309"/>
      <c r="H77" s="309"/>
      <c r="I77" s="309"/>
      <c r="J77" s="310"/>
    </row>
    <row r="78" spans="1:10" ht="24.75" customHeight="1"/>
    <row r="79" spans="1:10" ht="20.100000000000001" customHeight="1" thickBot="1">
      <c r="A79" s="221" t="s">
        <v>490</v>
      </c>
      <c r="B79" s="311"/>
      <c r="C79" s="312"/>
      <c r="D79" s="312"/>
      <c r="E79" s="312"/>
      <c r="F79" s="312"/>
      <c r="G79" s="312"/>
      <c r="H79" s="312"/>
      <c r="I79" s="312"/>
    </row>
    <row r="80" spans="1:10" ht="20.100000000000001" customHeight="1" thickBot="1">
      <c r="A80" s="2829" t="s">
        <v>491</v>
      </c>
      <c r="B80" s="2548"/>
      <c r="C80" s="2547" t="s">
        <v>492</v>
      </c>
      <c r="D80" s="2547"/>
      <c r="E80" s="2547"/>
      <c r="F80" s="2547"/>
      <c r="G80" s="2547"/>
      <c r="H80" s="2547"/>
      <c r="I80" s="2547"/>
      <c r="J80" s="2548"/>
    </row>
    <row r="81" spans="1:10" ht="20.100000000000001" customHeight="1">
      <c r="A81" s="2832" t="s">
        <v>493</v>
      </c>
      <c r="B81" s="2833"/>
      <c r="C81" s="221" t="s">
        <v>494</v>
      </c>
      <c r="D81" s="312"/>
      <c r="E81" s="312"/>
      <c r="F81" s="312"/>
      <c r="G81" s="312"/>
      <c r="H81" s="312"/>
      <c r="I81" s="312"/>
      <c r="J81" s="313"/>
    </row>
    <row r="82" spans="1:10" ht="20.100000000000001" customHeight="1">
      <c r="A82" s="2834" t="s">
        <v>495</v>
      </c>
      <c r="B82" s="2835"/>
      <c r="C82" s="315" t="s">
        <v>496</v>
      </c>
      <c r="D82" s="316"/>
      <c r="E82" s="316"/>
      <c r="F82" s="316"/>
      <c r="G82" s="316"/>
      <c r="H82" s="316"/>
      <c r="I82" s="316"/>
      <c r="J82" s="314"/>
    </row>
    <row r="83" spans="1:10" ht="20.100000000000001" customHeight="1">
      <c r="A83" s="2834" t="s">
        <v>497</v>
      </c>
      <c r="B83" s="2835"/>
      <c r="C83" s="315" t="s">
        <v>498</v>
      </c>
      <c r="D83" s="316"/>
      <c r="E83" s="316"/>
      <c r="F83" s="316"/>
      <c r="G83" s="316"/>
      <c r="H83" s="316"/>
      <c r="I83" s="316"/>
      <c r="J83" s="314"/>
    </row>
    <row r="84" spans="1:10" ht="20.100000000000001" customHeight="1">
      <c r="A84" s="2834" t="s">
        <v>465</v>
      </c>
      <c r="B84" s="2835"/>
      <c r="C84" s="315" t="s">
        <v>499</v>
      </c>
      <c r="D84" s="316"/>
      <c r="E84" s="316"/>
      <c r="F84" s="316"/>
      <c r="G84" s="316"/>
      <c r="H84" s="316"/>
      <c r="I84" s="316"/>
      <c r="J84" s="314"/>
    </row>
    <row r="85" spans="1:10" ht="20.100000000000001" customHeight="1">
      <c r="A85" s="2834" t="s">
        <v>468</v>
      </c>
      <c r="B85" s="2835"/>
      <c r="C85" s="315" t="s">
        <v>500</v>
      </c>
      <c r="D85" s="316"/>
      <c r="E85" s="316"/>
      <c r="F85" s="316"/>
      <c r="G85" s="316"/>
      <c r="H85" s="316"/>
      <c r="I85" s="316"/>
      <c r="J85" s="314"/>
    </row>
    <row r="86" spans="1:10" ht="20.100000000000001" customHeight="1">
      <c r="A86" s="2834" t="s">
        <v>501</v>
      </c>
      <c r="B86" s="2835"/>
      <c r="C86" s="315" t="s">
        <v>502</v>
      </c>
      <c r="D86" s="316"/>
      <c r="E86" s="316"/>
      <c r="F86" s="316"/>
      <c r="G86" s="316"/>
      <c r="H86" s="316"/>
      <c r="I86" s="316"/>
      <c r="J86" s="314"/>
    </row>
    <row r="87" spans="1:10" ht="20.100000000000001" customHeight="1">
      <c r="A87" s="2834" t="s">
        <v>503</v>
      </c>
      <c r="B87" s="2835"/>
      <c r="C87" s="315" t="s">
        <v>504</v>
      </c>
      <c r="D87" s="316"/>
      <c r="E87" s="316"/>
      <c r="F87" s="316"/>
      <c r="G87" s="316"/>
      <c r="H87" s="316"/>
      <c r="I87" s="316"/>
      <c r="J87" s="314"/>
    </row>
    <row r="88" spans="1:10" ht="20.100000000000001" customHeight="1" thickBot="1">
      <c r="A88" s="2842" t="s">
        <v>276</v>
      </c>
      <c r="B88" s="2843"/>
      <c r="C88" s="318" t="s">
        <v>505</v>
      </c>
      <c r="D88" s="319"/>
      <c r="E88" s="319"/>
      <c r="F88" s="319"/>
      <c r="G88" s="319"/>
      <c r="H88" s="319"/>
      <c r="I88" s="319"/>
      <c r="J88" s="317"/>
    </row>
    <row r="89" spans="1:10" ht="20.100000000000001" customHeight="1"/>
    <row r="90" spans="1:10" ht="20.100000000000001" customHeight="1" thickBot="1">
      <c r="A90" s="195" t="s">
        <v>506</v>
      </c>
      <c r="G90" s="320"/>
      <c r="H90" s="196"/>
      <c r="I90" s="219"/>
    </row>
    <row r="91" spans="1:10" ht="20.100000000000001" customHeight="1" thickBot="1">
      <c r="A91" s="2829" t="s">
        <v>507</v>
      </c>
      <c r="B91" s="2844"/>
      <c r="C91" s="2845" t="s">
        <v>508</v>
      </c>
      <c r="D91" s="2548"/>
      <c r="E91" s="321" t="s">
        <v>493</v>
      </c>
      <c r="F91" s="322" t="s">
        <v>495</v>
      </c>
      <c r="G91" s="2846" t="s">
        <v>509</v>
      </c>
      <c r="H91" s="2847"/>
      <c r="I91" s="322" t="s">
        <v>501</v>
      </c>
      <c r="J91" s="323" t="s">
        <v>503</v>
      </c>
    </row>
    <row r="92" spans="1:10" ht="20.100000000000001" customHeight="1">
      <c r="A92" s="2848" t="s">
        <v>510</v>
      </c>
      <c r="B92" s="2849"/>
      <c r="C92" s="2850" t="s">
        <v>385</v>
      </c>
      <c r="D92" s="2851"/>
      <c r="E92" s="324">
        <v>35</v>
      </c>
      <c r="F92" s="325">
        <v>28</v>
      </c>
      <c r="G92" s="2852">
        <v>28</v>
      </c>
      <c r="H92" s="2853"/>
      <c r="I92" s="325">
        <v>21</v>
      </c>
      <c r="J92" s="326">
        <v>32</v>
      </c>
    </row>
    <row r="93" spans="1:10" ht="20.100000000000001" customHeight="1">
      <c r="A93" s="2834"/>
      <c r="B93" s="2841"/>
      <c r="C93" s="2854" t="s">
        <v>386</v>
      </c>
      <c r="D93" s="2855"/>
      <c r="E93" s="327">
        <v>5</v>
      </c>
      <c r="F93" s="328">
        <v>4</v>
      </c>
      <c r="G93" s="2830">
        <v>4</v>
      </c>
      <c r="H93" s="2831"/>
      <c r="I93" s="328">
        <v>3</v>
      </c>
      <c r="J93" s="329">
        <v>5</v>
      </c>
    </row>
    <row r="94" spans="1:10" ht="20.100000000000001" customHeight="1">
      <c r="A94" s="2834"/>
      <c r="B94" s="2841"/>
      <c r="C94" s="2836" t="s">
        <v>387</v>
      </c>
      <c r="D94" s="2837"/>
      <c r="E94" s="251">
        <v>10</v>
      </c>
      <c r="F94" s="330">
        <v>8</v>
      </c>
      <c r="G94" s="2836">
        <v>8</v>
      </c>
      <c r="H94" s="2838"/>
      <c r="I94" s="330">
        <v>6</v>
      </c>
      <c r="J94" s="331">
        <v>8</v>
      </c>
    </row>
    <row r="95" spans="1:10" ht="20.100000000000001" customHeight="1">
      <c r="A95" s="2834" t="s">
        <v>511</v>
      </c>
      <c r="B95" s="2839"/>
      <c r="C95" s="2839" t="s">
        <v>269</v>
      </c>
      <c r="D95" s="2835"/>
      <c r="E95" s="332">
        <v>5</v>
      </c>
      <c r="F95" s="333">
        <v>10</v>
      </c>
      <c r="G95" s="2840">
        <v>10</v>
      </c>
      <c r="H95" s="2841"/>
      <c r="I95" s="333">
        <v>10</v>
      </c>
      <c r="J95" s="334">
        <v>5</v>
      </c>
    </row>
    <row r="96" spans="1:10" ht="20.100000000000001" customHeight="1">
      <c r="A96" s="2834" t="s">
        <v>512</v>
      </c>
      <c r="B96" s="2839"/>
      <c r="C96" s="2839" t="s">
        <v>269</v>
      </c>
      <c r="D96" s="2835"/>
      <c r="E96" s="332">
        <v>20</v>
      </c>
      <c r="F96" s="333">
        <v>25</v>
      </c>
      <c r="G96" s="2840">
        <v>25</v>
      </c>
      <c r="H96" s="2841"/>
      <c r="I96" s="333">
        <v>10</v>
      </c>
      <c r="J96" s="334">
        <v>10</v>
      </c>
    </row>
    <row r="97" spans="1:10" ht="20.100000000000001" customHeight="1">
      <c r="A97" s="2834" t="s">
        <v>513</v>
      </c>
      <c r="B97" s="2841"/>
      <c r="C97" s="2861" t="s">
        <v>385</v>
      </c>
      <c r="D97" s="2858"/>
      <c r="E97" s="335" t="s">
        <v>106</v>
      </c>
      <c r="F97" s="336" t="s">
        <v>106</v>
      </c>
      <c r="G97" s="2862">
        <v>9</v>
      </c>
      <c r="H97" s="2863"/>
      <c r="I97" s="336">
        <v>36</v>
      </c>
      <c r="J97" s="337">
        <v>27</v>
      </c>
    </row>
    <row r="98" spans="1:10" ht="20.100000000000001" customHeight="1">
      <c r="A98" s="2834"/>
      <c r="B98" s="2841"/>
      <c r="C98" s="2836" t="s">
        <v>386</v>
      </c>
      <c r="D98" s="2837"/>
      <c r="E98" s="251" t="s">
        <v>106</v>
      </c>
      <c r="F98" s="330" t="s">
        <v>106</v>
      </c>
      <c r="G98" s="2836">
        <v>1</v>
      </c>
      <c r="H98" s="2838"/>
      <c r="I98" s="330">
        <v>4</v>
      </c>
      <c r="J98" s="331">
        <v>3</v>
      </c>
    </row>
    <row r="99" spans="1:10" ht="20.100000000000001" customHeight="1">
      <c r="A99" s="2834" t="s">
        <v>514</v>
      </c>
      <c r="B99" s="2839"/>
      <c r="C99" s="2839" t="s">
        <v>269</v>
      </c>
      <c r="D99" s="2835"/>
      <c r="E99" s="332">
        <v>3</v>
      </c>
      <c r="F99" s="333" t="s">
        <v>106</v>
      </c>
      <c r="G99" s="2840">
        <v>5</v>
      </c>
      <c r="H99" s="2841"/>
      <c r="I99" s="333">
        <v>5</v>
      </c>
      <c r="J99" s="334">
        <v>3</v>
      </c>
    </row>
    <row r="100" spans="1:10" ht="20.100000000000001" customHeight="1" thickBot="1">
      <c r="A100" s="2856" t="s">
        <v>515</v>
      </c>
      <c r="B100" s="2857"/>
      <c r="C100" s="2857" t="s">
        <v>269</v>
      </c>
      <c r="D100" s="2858"/>
      <c r="E100" s="335">
        <v>22</v>
      </c>
      <c r="F100" s="336">
        <v>25</v>
      </c>
      <c r="G100" s="2859">
        <v>10</v>
      </c>
      <c r="H100" s="2860"/>
      <c r="I100" s="336">
        <v>5</v>
      </c>
      <c r="J100" s="337">
        <v>7</v>
      </c>
    </row>
    <row r="101" spans="1:10" ht="20.100000000000001" customHeight="1" thickBot="1">
      <c r="A101" s="2829" t="s">
        <v>516</v>
      </c>
      <c r="B101" s="2547"/>
      <c r="C101" s="2547"/>
      <c r="D101" s="2548"/>
      <c r="E101" s="321">
        <v>100</v>
      </c>
      <c r="F101" s="322">
        <v>100</v>
      </c>
      <c r="G101" s="2845">
        <v>100</v>
      </c>
      <c r="H101" s="2844"/>
      <c r="I101" s="322">
        <v>100</v>
      </c>
      <c r="J101" s="323">
        <v>100</v>
      </c>
    </row>
    <row r="102" spans="1:10" ht="20.100000000000001" customHeight="1">
      <c r="A102" s="311"/>
      <c r="B102" s="311"/>
      <c r="C102" s="312"/>
      <c r="D102" s="312"/>
      <c r="E102" s="312"/>
      <c r="F102" s="312"/>
      <c r="G102" s="312"/>
      <c r="H102" s="312"/>
      <c r="I102" s="312"/>
    </row>
    <row r="103" spans="1:10">
      <c r="H103" s="196"/>
      <c r="I103" s="196"/>
      <c r="J103" s="219"/>
    </row>
  </sheetData>
  <sheetProtection selectLockedCells="1"/>
  <mergeCells count="104">
    <mergeCell ref="A100:B100"/>
    <mergeCell ref="C100:D100"/>
    <mergeCell ref="G100:H100"/>
    <mergeCell ref="A101:D101"/>
    <mergeCell ref="G101:H101"/>
    <mergeCell ref="A97:B98"/>
    <mergeCell ref="C97:D97"/>
    <mergeCell ref="G97:H97"/>
    <mergeCell ref="C98:D98"/>
    <mergeCell ref="G98:H98"/>
    <mergeCell ref="A99:B99"/>
    <mergeCell ref="C99:D99"/>
    <mergeCell ref="G99:H99"/>
    <mergeCell ref="C94:D94"/>
    <mergeCell ref="G94:H94"/>
    <mergeCell ref="A95:B95"/>
    <mergeCell ref="C95:D95"/>
    <mergeCell ref="G95:H95"/>
    <mergeCell ref="A96:B96"/>
    <mergeCell ref="C96:D96"/>
    <mergeCell ref="G96:H96"/>
    <mergeCell ref="A87:B87"/>
    <mergeCell ref="A88:B88"/>
    <mergeCell ref="A91:B91"/>
    <mergeCell ref="C91:D91"/>
    <mergeCell ref="G91:H91"/>
    <mergeCell ref="A92:B94"/>
    <mergeCell ref="C92:D92"/>
    <mergeCell ref="G92:H92"/>
    <mergeCell ref="C93:D93"/>
    <mergeCell ref="B74:J74"/>
    <mergeCell ref="B75:J75"/>
    <mergeCell ref="B76:J76"/>
    <mergeCell ref="A80:B80"/>
    <mergeCell ref="C80:J80"/>
    <mergeCell ref="B73:J73"/>
    <mergeCell ref="B72:J72"/>
    <mergeCell ref="G93:H93"/>
    <mergeCell ref="A81:B81"/>
    <mergeCell ref="A82:B82"/>
    <mergeCell ref="A83:B83"/>
    <mergeCell ref="A84:B84"/>
    <mergeCell ref="A85:B85"/>
    <mergeCell ref="A86:B86"/>
    <mergeCell ref="D54:D55"/>
    <mergeCell ref="E54:F54"/>
    <mergeCell ref="E55:F55"/>
    <mergeCell ref="D56:D58"/>
    <mergeCell ref="E56:F56"/>
    <mergeCell ref="E57:F57"/>
    <mergeCell ref="E58:F58"/>
    <mergeCell ref="B70:J70"/>
    <mergeCell ref="B71:J71"/>
    <mergeCell ref="D47:D48"/>
    <mergeCell ref="E47:F47"/>
    <mergeCell ref="E48:F48"/>
    <mergeCell ref="D49:D50"/>
    <mergeCell ref="E49:F49"/>
    <mergeCell ref="E50:F50"/>
    <mergeCell ref="D51:D53"/>
    <mergeCell ref="E51:F51"/>
    <mergeCell ref="E52:F52"/>
    <mergeCell ref="E53:F53"/>
    <mergeCell ref="A32:B35"/>
    <mergeCell ref="E32:G32"/>
    <mergeCell ref="E34:G34"/>
    <mergeCell ref="E35:G35"/>
    <mergeCell ref="A36:H36"/>
    <mergeCell ref="A42:B42"/>
    <mergeCell ref="C42:F42"/>
    <mergeCell ref="D43:D46"/>
    <mergeCell ref="E43:F43"/>
    <mergeCell ref="E44:F44"/>
    <mergeCell ref="E45:F45"/>
    <mergeCell ref="E46:F46"/>
    <mergeCell ref="E33:G33"/>
    <mergeCell ref="A18:J18"/>
    <mergeCell ref="A25:B25"/>
    <mergeCell ref="C25:G25"/>
    <mergeCell ref="E26:G26"/>
    <mergeCell ref="A27:B30"/>
    <mergeCell ref="E27:G27"/>
    <mergeCell ref="E29:G29"/>
    <mergeCell ref="E30:G30"/>
    <mergeCell ref="E31:G31"/>
    <mergeCell ref="E28:G28"/>
    <mergeCell ref="H10:I10"/>
    <mergeCell ref="H11:I11"/>
    <mergeCell ref="H12:I12"/>
    <mergeCell ref="H13:I13"/>
    <mergeCell ref="H14:I14"/>
    <mergeCell ref="H15:I15"/>
    <mergeCell ref="A16:G16"/>
    <mergeCell ref="H16:I16"/>
    <mergeCell ref="A17:J17"/>
    <mergeCell ref="A2:J2"/>
    <mergeCell ref="A3:B3"/>
    <mergeCell ref="C3:G3"/>
    <mergeCell ref="H3:J3"/>
    <mergeCell ref="H8:J8"/>
    <mergeCell ref="A9:C9"/>
    <mergeCell ref="D9:E9"/>
    <mergeCell ref="F9:G9"/>
    <mergeCell ref="H9:J9"/>
  </mergeCells>
  <phoneticPr fontId="2"/>
  <dataValidations count="1">
    <dataValidation type="list" allowBlank="1" showInputMessage="1" showErrorMessage="1" sqref="A26 A31 A44 A46 A48 A50 A52 A54 A56 C43:C58 C26:C27 C29:C32 C34:C35" xr:uid="{00000000-0002-0000-1300-000000000000}">
      <formula1>"□,■"</formula1>
    </dataValidation>
  </dataValidations>
  <printOptions horizontalCentered="1"/>
  <pageMargins left="0.59055118110236227" right="0.59055118110236227" top="0.59055118110236227" bottom="0.59055118110236227" header="0.31496062992125984" footer="0.31496062992125984"/>
  <pageSetup paperSize="9" scale="87" orientation="portrait" r:id="rId1"/>
  <headerFooter alignWithMargins="0"/>
  <rowBreaks count="1" manualBreakCount="1">
    <brk id="63" max="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518DE-8CED-4480-9135-D27BD50C7198}">
  <sheetPr codeName="Sheet22">
    <tabColor rgb="FF99FF99"/>
    <pageSetUpPr fitToPage="1"/>
  </sheetPr>
  <dimension ref="A1:O25"/>
  <sheetViews>
    <sheetView showGridLines="0" view="pageBreakPreview" zoomScaleNormal="100" zoomScaleSheetLayoutView="100" workbookViewId="0">
      <selection activeCell="D13" sqref="D13"/>
    </sheetView>
  </sheetViews>
  <sheetFormatPr defaultRowHeight="12"/>
  <cols>
    <col min="1" max="1" width="12.6640625" customWidth="1"/>
    <col min="2" max="2" width="6.6640625" customWidth="1"/>
    <col min="3" max="3" width="8.6640625" customWidth="1"/>
    <col min="4" max="15" width="7.88671875" customWidth="1"/>
  </cols>
  <sheetData>
    <row r="1" spans="1:15" s="185" customFormat="1" ht="14.4">
      <c r="I1" s="186"/>
      <c r="J1" s="187"/>
      <c r="O1" s="187"/>
    </row>
    <row r="2" spans="1:15" s="185" customFormat="1" ht="15" thickBot="1">
      <c r="A2" s="2695" t="s">
        <v>1172</v>
      </c>
      <c r="B2" s="2695"/>
      <c r="C2" s="2695"/>
      <c r="D2" s="2695"/>
      <c r="E2" s="2695"/>
      <c r="F2" s="2695"/>
      <c r="G2" s="2695"/>
      <c r="H2" s="2695"/>
      <c r="I2" s="2695"/>
      <c r="J2" s="2695"/>
      <c r="K2" s="2695"/>
      <c r="L2" s="2695"/>
      <c r="M2" s="2695"/>
      <c r="N2" s="2695"/>
      <c r="O2" s="2695"/>
    </row>
    <row r="3" spans="1:15" s="185" customFormat="1" ht="22.5" customHeight="1" thickBot="1">
      <c r="A3" s="2696" t="s">
        <v>287</v>
      </c>
      <c r="B3" s="2697"/>
      <c r="C3" s="2867" t="str">
        <f>IF('参考様式1-1'!D3="","",'参考様式1-1'!D3)</f>
        <v/>
      </c>
      <c r="D3" s="2868"/>
      <c r="E3" s="2868"/>
      <c r="F3" s="2868"/>
      <c r="G3" s="2868"/>
      <c r="H3" s="2868"/>
      <c r="I3" s="2868"/>
      <c r="J3" s="2868"/>
      <c r="K3" s="2869"/>
      <c r="L3" s="2864" t="str">
        <f>'参考様式1-1'!M3</f>
        <v>１棟目／計１棟</v>
      </c>
      <c r="M3" s="2865"/>
      <c r="N3" s="2865"/>
      <c r="O3" s="2866"/>
    </row>
    <row r="4" spans="1:15" ht="13.5" customHeight="1">
      <c r="A4" s="1030"/>
    </row>
    <row r="5" spans="1:15" ht="13.5" customHeight="1">
      <c r="A5" s="1807" t="s">
        <v>1590</v>
      </c>
    </row>
    <row r="6" spans="1:15" ht="13.5" customHeight="1">
      <c r="A6" s="1739" t="s">
        <v>1173</v>
      </c>
    </row>
    <row r="7" spans="1:15" ht="16.05" customHeight="1"/>
    <row r="8" spans="1:15" ht="16.05" customHeight="1"/>
    <row r="9" spans="1:15" ht="16.05" customHeight="1" thickBot="1">
      <c r="D9" s="1031" t="s">
        <v>1064</v>
      </c>
    </row>
    <row r="10" spans="1:15" ht="20.100000000000001" customHeight="1">
      <c r="A10" s="1149" t="s">
        <v>400</v>
      </c>
      <c r="B10" s="1150" t="s">
        <v>769</v>
      </c>
      <c r="C10" s="1151" t="s">
        <v>565</v>
      </c>
      <c r="D10" s="1152" t="s">
        <v>1063</v>
      </c>
      <c r="E10" s="1152"/>
      <c r="F10" s="1152"/>
      <c r="G10" s="1152"/>
      <c r="H10" s="1152"/>
      <c r="I10" s="1152"/>
      <c r="J10" s="1152"/>
      <c r="K10" s="1152"/>
      <c r="L10" s="1152"/>
      <c r="M10" s="1152"/>
      <c r="N10" s="1152"/>
      <c r="O10" s="1153"/>
    </row>
    <row r="11" spans="1:15" ht="20.100000000000001" customHeight="1">
      <c r="A11" s="1154"/>
      <c r="B11" s="2870" t="s">
        <v>1122</v>
      </c>
      <c r="C11" s="1155"/>
      <c r="D11" s="1156" t="s">
        <v>342</v>
      </c>
      <c r="E11" s="1156" t="s">
        <v>342</v>
      </c>
      <c r="F11" s="1156" t="s">
        <v>342</v>
      </c>
      <c r="G11" s="1156" t="s">
        <v>342</v>
      </c>
      <c r="H11" s="1156" t="s">
        <v>342</v>
      </c>
      <c r="I11" s="1156" t="s">
        <v>342</v>
      </c>
      <c r="J11" s="1156" t="s">
        <v>342</v>
      </c>
      <c r="K11" s="1156" t="s">
        <v>342</v>
      </c>
      <c r="L11" s="1156" t="s">
        <v>342</v>
      </c>
      <c r="M11" s="1156" t="s">
        <v>342</v>
      </c>
      <c r="N11" s="1156" t="s">
        <v>342</v>
      </c>
      <c r="O11" s="1157" t="s">
        <v>342</v>
      </c>
    </row>
    <row r="12" spans="1:15" ht="20.100000000000001" customHeight="1">
      <c r="A12" s="1158"/>
      <c r="B12" s="2871"/>
      <c r="C12" s="1159"/>
      <c r="D12" s="1160" t="s">
        <v>1123</v>
      </c>
      <c r="E12" s="1160" t="s">
        <v>1124</v>
      </c>
      <c r="F12" s="1160" t="s">
        <v>1125</v>
      </c>
      <c r="G12" s="1160" t="s">
        <v>1125</v>
      </c>
      <c r="H12" s="1160" t="s">
        <v>1125</v>
      </c>
      <c r="I12" s="1160" t="s">
        <v>1125</v>
      </c>
      <c r="J12" s="1160" t="s">
        <v>1125</v>
      </c>
      <c r="K12" s="1160" t="s">
        <v>1125</v>
      </c>
      <c r="L12" s="1160" t="s">
        <v>1125</v>
      </c>
      <c r="M12" s="1160" t="s">
        <v>1125</v>
      </c>
      <c r="N12" s="1160" t="s">
        <v>1125</v>
      </c>
      <c r="O12" s="1161" t="s">
        <v>1125</v>
      </c>
    </row>
    <row r="13" spans="1:15" ht="20.100000000000001" customHeight="1">
      <c r="A13" s="1105" t="s">
        <v>531</v>
      </c>
      <c r="B13" s="1803" t="s">
        <v>540</v>
      </c>
      <c r="C13" s="1162">
        <f>SUM(D13:O13)</f>
        <v>0</v>
      </c>
      <c r="D13" s="1143"/>
      <c r="E13" s="1144"/>
      <c r="F13" s="1144"/>
      <c r="G13" s="1144"/>
      <c r="H13" s="1144"/>
      <c r="I13" s="1144"/>
      <c r="J13" s="1144"/>
      <c r="K13" s="1144"/>
      <c r="L13" s="1144"/>
      <c r="M13" s="1144"/>
      <c r="N13" s="1144"/>
      <c r="O13" s="1140"/>
    </row>
    <row r="14" spans="1:15" ht="20.100000000000001" customHeight="1">
      <c r="A14" s="1106" t="s">
        <v>1062</v>
      </c>
      <c r="B14" s="1804" t="s">
        <v>1126</v>
      </c>
      <c r="C14" s="1163">
        <f>SUM(D14:O14)</f>
        <v>0</v>
      </c>
      <c r="D14" s="1145"/>
      <c r="E14" s="1146"/>
      <c r="F14" s="1146"/>
      <c r="G14" s="1146"/>
      <c r="H14" s="1146"/>
      <c r="I14" s="1146"/>
      <c r="J14" s="1146"/>
      <c r="K14" s="1146"/>
      <c r="L14" s="1146"/>
      <c r="M14" s="1146"/>
      <c r="N14" s="1146"/>
      <c r="O14" s="1141"/>
    </row>
    <row r="15" spans="1:15" ht="20.100000000000001" customHeight="1">
      <c r="A15" s="1106" t="s">
        <v>406</v>
      </c>
      <c r="B15" s="1804" t="s">
        <v>1127</v>
      </c>
      <c r="C15" s="1163">
        <f t="shared" ref="C15:C18" si="0">SUM(D15:O15)</f>
        <v>0</v>
      </c>
      <c r="D15" s="1145"/>
      <c r="E15" s="1146"/>
      <c r="F15" s="1146"/>
      <c r="G15" s="1146"/>
      <c r="H15" s="1146"/>
      <c r="I15" s="1146"/>
      <c r="J15" s="1146"/>
      <c r="K15" s="1146"/>
      <c r="L15" s="1146"/>
      <c r="M15" s="1146"/>
      <c r="N15" s="1146"/>
      <c r="O15" s="1141"/>
    </row>
    <row r="16" spans="1:15" ht="20.100000000000001" customHeight="1">
      <c r="A16" s="1106"/>
      <c r="B16" s="1141"/>
      <c r="C16" s="1163">
        <f t="shared" si="0"/>
        <v>0</v>
      </c>
      <c r="D16" s="1145"/>
      <c r="E16" s="1146"/>
      <c r="F16" s="1146"/>
      <c r="G16" s="1146"/>
      <c r="H16" s="1146"/>
      <c r="I16" s="1146"/>
      <c r="J16" s="1146"/>
      <c r="K16" s="1146"/>
      <c r="L16" s="1146"/>
      <c r="M16" s="1146"/>
      <c r="N16" s="1146"/>
      <c r="O16" s="1141"/>
    </row>
    <row r="17" spans="1:15" ht="20.100000000000001" customHeight="1">
      <c r="A17" s="1106" t="s">
        <v>1018</v>
      </c>
      <c r="B17" s="1141"/>
      <c r="C17" s="1163">
        <f t="shared" si="0"/>
        <v>0</v>
      </c>
      <c r="D17" s="1145"/>
      <c r="E17" s="1146"/>
      <c r="F17" s="1146"/>
      <c r="G17" s="1146"/>
      <c r="H17" s="1146"/>
      <c r="I17" s="1146"/>
      <c r="J17" s="1146"/>
      <c r="K17" s="1146"/>
      <c r="L17" s="1146"/>
      <c r="M17" s="1146"/>
      <c r="N17" s="1146"/>
      <c r="O17" s="1141"/>
    </row>
    <row r="18" spans="1:15" ht="20.100000000000001" customHeight="1">
      <c r="A18" s="1106"/>
      <c r="B18" s="1141"/>
      <c r="C18" s="1163">
        <f t="shared" si="0"/>
        <v>0</v>
      </c>
      <c r="D18" s="1145"/>
      <c r="E18" s="1146"/>
      <c r="F18" s="1146"/>
      <c r="G18" s="1146"/>
      <c r="H18" s="1146"/>
      <c r="I18" s="1146"/>
      <c r="J18" s="1146"/>
      <c r="K18" s="1146"/>
      <c r="L18" s="1146"/>
      <c r="M18" s="1146"/>
      <c r="N18" s="1146"/>
      <c r="O18" s="1141"/>
    </row>
    <row r="19" spans="1:15" ht="20.100000000000001" customHeight="1" thickBot="1">
      <c r="A19" s="1107"/>
      <c r="B19" s="1142"/>
      <c r="C19" s="1164">
        <f>SUM(D19:O19)</f>
        <v>0</v>
      </c>
      <c r="D19" s="1147"/>
      <c r="E19" s="1148"/>
      <c r="F19" s="1148"/>
      <c r="G19" s="1148"/>
      <c r="H19" s="1148"/>
      <c r="I19" s="1148"/>
      <c r="J19" s="1148"/>
      <c r="K19" s="1148"/>
      <c r="L19" s="1148"/>
      <c r="M19" s="1148"/>
      <c r="N19" s="1148"/>
      <c r="O19" s="1142"/>
    </row>
    <row r="20" spans="1:15" ht="30" customHeight="1">
      <c r="C20" s="1095" t="s">
        <v>1113</v>
      </c>
    </row>
    <row r="21" spans="1:15" ht="20.100000000000001" customHeight="1"/>
    <row r="22" spans="1:15" ht="20.100000000000001" customHeight="1">
      <c r="A22" s="1032"/>
    </row>
    <row r="23" spans="1:15" ht="20.100000000000001" customHeight="1"/>
    <row r="24" spans="1:15" ht="20.100000000000001" customHeight="1"/>
    <row r="25" spans="1:15" ht="20.100000000000001" customHeight="1"/>
  </sheetData>
  <mergeCells count="5">
    <mergeCell ref="L3:O3"/>
    <mergeCell ref="C3:K3"/>
    <mergeCell ref="A2:O2"/>
    <mergeCell ref="B11:B12"/>
    <mergeCell ref="A3:B3"/>
  </mergeCells>
  <phoneticPr fontId="2"/>
  <printOptions horizontalCentered="1"/>
  <pageMargins left="0.59055118110236227" right="0.59055118110236227" top="0.59055118110236227" bottom="0.59055118110236227" header="0.31496062992125984" footer="0.31496062992125984"/>
  <pageSetup paperSize="9" scale="82" fitToHeight="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FFDF3-7AB6-4215-AF06-17E053DB8CD3}">
  <sheetPr codeName="Sheet23">
    <tabColor rgb="FF99FF99"/>
  </sheetPr>
  <dimension ref="A1:J36"/>
  <sheetViews>
    <sheetView showGridLines="0" view="pageBreakPreview" zoomScaleNormal="100" zoomScaleSheetLayoutView="100" workbookViewId="0">
      <selection activeCell="B5" sqref="B5"/>
    </sheetView>
  </sheetViews>
  <sheetFormatPr defaultColWidth="9.5546875" defaultRowHeight="13.2"/>
  <cols>
    <col min="1" max="1" width="3.109375" style="160" customWidth="1"/>
    <col min="2" max="2" width="6.6640625" style="160" customWidth="1"/>
    <col min="3" max="4" width="10.109375" style="160" customWidth="1"/>
    <col min="5" max="5" width="6" style="160" customWidth="1"/>
    <col min="6" max="6" width="16.6640625" style="160" customWidth="1"/>
    <col min="7" max="7" width="6" style="160" customWidth="1"/>
    <col min="8" max="8" width="16.6640625" style="160" customWidth="1"/>
    <col min="9" max="9" width="6" style="160" customWidth="1"/>
    <col min="10" max="10" width="16.6640625" style="160" customWidth="1"/>
    <col min="11" max="16384" width="9.5546875" style="160"/>
  </cols>
  <sheetData>
    <row r="1" spans="1:10" s="151" customFormat="1" ht="22.5" customHeight="1">
      <c r="A1" s="916"/>
      <c r="B1" s="917"/>
      <c r="C1" s="917"/>
      <c r="D1" s="917"/>
      <c r="E1" s="917"/>
      <c r="F1" s="917"/>
      <c r="G1" s="918"/>
      <c r="H1" s="918"/>
      <c r="I1" s="918"/>
      <c r="J1" s="919" t="s">
        <v>992</v>
      </c>
    </row>
    <row r="2" spans="1:10" s="151" customFormat="1" ht="22.5" customHeight="1" thickBot="1">
      <c r="A2" s="2872" t="s">
        <v>989</v>
      </c>
      <c r="B2" s="2873"/>
      <c r="C2" s="2873"/>
      <c r="D2" s="2873"/>
      <c r="E2" s="2873"/>
      <c r="F2" s="2873"/>
      <c r="G2" s="2873"/>
      <c r="H2" s="2873"/>
      <c r="I2" s="2873"/>
      <c r="J2" s="2874"/>
    </row>
    <row r="3" spans="1:10" s="151" customFormat="1" ht="25.5" customHeight="1" thickBot="1">
      <c r="A3" s="2563" t="s">
        <v>287</v>
      </c>
      <c r="B3" s="2542"/>
      <c r="C3" s="2875" t="str">
        <f>IF('参考様式1-1'!D3="","",'参考様式1-1'!D3)</f>
        <v/>
      </c>
      <c r="D3" s="2876"/>
      <c r="E3" s="2876"/>
      <c r="F3" s="2876"/>
      <c r="G3" s="2876"/>
      <c r="H3" s="2877"/>
      <c r="I3" s="2609" t="str">
        <f>'参考様式1-1'!M3</f>
        <v>１棟目／計１棟</v>
      </c>
      <c r="J3" s="2878"/>
    </row>
    <row r="4" spans="1:10" s="151" customFormat="1" ht="22.5" customHeight="1">
      <c r="A4" s="2886" t="s">
        <v>990</v>
      </c>
      <c r="B4" s="2887"/>
      <c r="C4" s="2887"/>
      <c r="D4" s="2887"/>
      <c r="E4" s="2887"/>
      <c r="F4" s="2887"/>
      <c r="G4" s="2887"/>
      <c r="H4" s="2887"/>
      <c r="I4" s="2887"/>
      <c r="J4" s="2888"/>
    </row>
    <row r="5" spans="1:10" s="153" customFormat="1" ht="22.5" customHeight="1">
      <c r="A5" s="368"/>
      <c r="B5" s="155"/>
      <c r="C5" s="155"/>
      <c r="D5" s="156"/>
      <c r="E5" s="156"/>
      <c r="F5" s="156"/>
      <c r="G5" s="156"/>
      <c r="H5" s="156"/>
      <c r="I5" s="156"/>
      <c r="J5" s="920"/>
    </row>
    <row r="6" spans="1:10" s="153" customFormat="1" ht="22.5" customHeight="1">
      <c r="A6" s="368"/>
      <c r="B6" s="155"/>
      <c r="C6" s="155"/>
      <c r="D6" s="156"/>
      <c r="E6" s="156"/>
      <c r="F6" s="156"/>
      <c r="G6" s="156"/>
      <c r="H6" s="156"/>
      <c r="I6" s="156"/>
      <c r="J6" s="920"/>
    </row>
    <row r="7" spans="1:10" s="153" customFormat="1" ht="22.5" customHeight="1">
      <c r="A7" s="173"/>
      <c r="B7" s="155"/>
      <c r="C7" s="156"/>
      <c r="D7" s="156"/>
      <c r="E7" s="156"/>
      <c r="F7" s="156"/>
      <c r="G7" s="156"/>
      <c r="H7" s="156"/>
      <c r="I7" s="156"/>
      <c r="J7" s="920"/>
    </row>
    <row r="8" spans="1:10" s="153" customFormat="1" ht="22.5" customHeight="1">
      <c r="A8" s="921"/>
      <c r="B8" s="158"/>
      <c r="C8" s="156"/>
      <c r="D8" s="156"/>
      <c r="E8" s="156"/>
      <c r="F8" s="156"/>
      <c r="G8" s="156"/>
      <c r="H8" s="156"/>
      <c r="I8" s="156"/>
      <c r="J8" s="920"/>
    </row>
    <row r="9" spans="1:10" s="153" customFormat="1" ht="22.5" customHeight="1">
      <c r="A9" s="921"/>
      <c r="B9" s="158"/>
      <c r="C9" s="156"/>
      <c r="D9" s="156"/>
      <c r="E9" s="156"/>
      <c r="F9" s="156"/>
      <c r="G9" s="156"/>
      <c r="H9" s="156"/>
      <c r="I9" s="156"/>
      <c r="J9" s="920"/>
    </row>
    <row r="10" spans="1:10" ht="22.5" customHeight="1">
      <c r="A10" s="924"/>
      <c r="B10" s="925"/>
      <c r="C10" s="926"/>
      <c r="D10" s="926"/>
      <c r="E10" s="927"/>
      <c r="F10" s="928"/>
      <c r="G10" s="928"/>
      <c r="H10" s="928"/>
      <c r="I10" s="928"/>
      <c r="J10" s="929"/>
    </row>
    <row r="11" spans="1:10" s="153" customFormat="1" ht="22.5" customHeight="1">
      <c r="A11" s="2879" t="s">
        <v>991</v>
      </c>
      <c r="B11" s="2880"/>
      <c r="C11" s="2880"/>
      <c r="D11" s="2880"/>
      <c r="E11" s="2880"/>
      <c r="F11" s="2880"/>
      <c r="G11" s="2880"/>
      <c r="H11" s="2880"/>
      <c r="I11" s="2880"/>
      <c r="J11" s="2881"/>
    </row>
    <row r="12" spans="1:10" s="153" customFormat="1" ht="22.5" customHeight="1">
      <c r="A12" s="368"/>
      <c r="B12" s="340"/>
      <c r="C12" s="340"/>
      <c r="D12" s="340"/>
      <c r="E12" s="340"/>
      <c r="F12" s="340"/>
      <c r="G12" s="340"/>
      <c r="H12" s="340"/>
      <c r="I12" s="340"/>
      <c r="J12" s="344"/>
    </row>
    <row r="13" spans="1:10" ht="22.5" customHeight="1">
      <c r="A13" s="368"/>
      <c r="B13" s="912"/>
      <c r="C13" s="340"/>
      <c r="D13" s="340"/>
      <c r="E13" s="362"/>
      <c r="F13" s="155"/>
      <c r="G13" s="362"/>
      <c r="H13" s="155"/>
      <c r="I13" s="362"/>
      <c r="J13" s="363"/>
    </row>
    <row r="14" spans="1:10" ht="22.5" customHeight="1">
      <c r="A14" s="368"/>
      <c r="B14" s="912"/>
      <c r="C14" s="340"/>
      <c r="D14" s="340"/>
      <c r="E14" s="362"/>
      <c r="F14" s="155"/>
      <c r="G14" s="362"/>
      <c r="H14" s="155"/>
      <c r="I14" s="362"/>
      <c r="J14" s="363"/>
    </row>
    <row r="15" spans="1:10" ht="22.5" customHeight="1">
      <c r="A15" s="368"/>
      <c r="B15" s="912"/>
      <c r="C15" s="340"/>
      <c r="D15" s="340"/>
      <c r="E15" s="362"/>
      <c r="F15" s="155"/>
      <c r="G15" s="362"/>
      <c r="H15" s="155"/>
      <c r="I15" s="362"/>
      <c r="J15" s="363"/>
    </row>
    <row r="16" spans="1:10" ht="22.5" customHeight="1">
      <c r="A16" s="368"/>
      <c r="B16" s="913"/>
      <c r="C16" s="161"/>
      <c r="D16" s="161"/>
      <c r="E16" s="362"/>
      <c r="F16" s="2882"/>
      <c r="G16" s="2882"/>
      <c r="H16" s="2882"/>
      <c r="I16" s="2882"/>
      <c r="J16" s="2883"/>
    </row>
    <row r="17" spans="1:10" ht="22.5" customHeight="1">
      <c r="A17" s="368"/>
      <c r="B17" s="341"/>
      <c r="C17" s="161"/>
      <c r="D17" s="161"/>
      <c r="E17" s="362"/>
      <c r="F17" s="2882"/>
      <c r="G17" s="2882"/>
      <c r="H17" s="2882"/>
      <c r="I17" s="2882"/>
      <c r="J17" s="2883"/>
    </row>
    <row r="18" spans="1:10" ht="22.5" customHeight="1">
      <c r="A18" s="368"/>
      <c r="B18" s="341"/>
      <c r="C18" s="161"/>
      <c r="D18" s="161"/>
      <c r="E18" s="362"/>
      <c r="F18" s="2882"/>
      <c r="G18" s="2882"/>
      <c r="H18" s="2882"/>
      <c r="I18" s="2882"/>
      <c r="J18" s="2883"/>
    </row>
    <row r="19" spans="1:10" ht="22.5" customHeight="1">
      <c r="A19" s="368"/>
      <c r="B19" s="341"/>
      <c r="C19" s="161"/>
      <c r="D19" s="161"/>
      <c r="E19" s="362"/>
      <c r="F19" s="2882"/>
      <c r="G19" s="2882"/>
      <c r="H19" s="2882"/>
      <c r="I19" s="2882"/>
      <c r="J19" s="2883"/>
    </row>
    <row r="20" spans="1:10" ht="22.5" customHeight="1">
      <c r="A20" s="368"/>
      <c r="B20" s="914"/>
      <c r="C20" s="340"/>
      <c r="D20" s="340"/>
      <c r="E20" s="362"/>
      <c r="F20" s="168"/>
      <c r="G20" s="168"/>
      <c r="H20" s="168"/>
      <c r="I20" s="168"/>
      <c r="J20" s="915"/>
    </row>
    <row r="21" spans="1:10" ht="22.5" customHeight="1">
      <c r="A21" s="368"/>
      <c r="B21" s="914"/>
      <c r="C21" s="340"/>
      <c r="D21" s="340"/>
      <c r="E21" s="2884"/>
      <c r="F21" s="2884"/>
      <c r="G21" s="2884"/>
      <c r="H21" s="2884"/>
      <c r="I21" s="2884"/>
      <c r="J21" s="2885"/>
    </row>
    <row r="22" spans="1:10" ht="22.5" customHeight="1">
      <c r="A22" s="173"/>
      <c r="B22" s="155"/>
      <c r="C22" s="362"/>
      <c r="D22" s="362"/>
      <c r="E22" s="362"/>
      <c r="F22" s="362"/>
      <c r="G22" s="362"/>
      <c r="H22" s="362"/>
      <c r="I22" s="362"/>
      <c r="J22" s="367"/>
    </row>
    <row r="23" spans="1:10" ht="22.5" customHeight="1">
      <c r="A23" s="922"/>
      <c r="B23" s="155"/>
      <c r="C23" s="362"/>
      <c r="D23" s="362"/>
      <c r="E23" s="362"/>
      <c r="F23" s="362"/>
      <c r="G23" s="362"/>
      <c r="H23" s="362"/>
      <c r="I23" s="362"/>
      <c r="J23" s="367"/>
    </row>
    <row r="24" spans="1:10" ht="22.5" customHeight="1">
      <c r="A24" s="173"/>
      <c r="B24" s="155"/>
      <c r="C24" s="362"/>
      <c r="D24" s="362"/>
      <c r="E24" s="362"/>
      <c r="F24" s="362"/>
      <c r="G24" s="362"/>
      <c r="H24" s="362"/>
      <c r="I24" s="362"/>
      <c r="J24" s="367"/>
    </row>
    <row r="25" spans="1:10" ht="22.5" customHeight="1">
      <c r="A25" s="173"/>
      <c r="B25" s="155"/>
      <c r="C25" s="362"/>
      <c r="D25" s="362"/>
      <c r="E25" s="362"/>
      <c r="F25" s="362"/>
      <c r="G25" s="362"/>
      <c r="H25" s="362"/>
      <c r="I25" s="362"/>
      <c r="J25" s="367"/>
    </row>
    <row r="26" spans="1:10" ht="22.5" customHeight="1">
      <c r="A26" s="173"/>
      <c r="B26" s="155"/>
      <c r="C26" s="362"/>
      <c r="D26" s="362"/>
      <c r="E26" s="362"/>
      <c r="F26" s="362"/>
      <c r="G26" s="362"/>
      <c r="H26" s="362"/>
      <c r="I26" s="362"/>
      <c r="J26" s="367"/>
    </row>
    <row r="27" spans="1:10" ht="22.5" customHeight="1">
      <c r="A27" s="173"/>
      <c r="B27" s="155"/>
      <c r="C27" s="362"/>
      <c r="D27" s="362"/>
      <c r="E27" s="362"/>
      <c r="F27" s="362"/>
      <c r="G27" s="362"/>
      <c r="H27" s="362"/>
      <c r="I27" s="362"/>
      <c r="J27" s="367"/>
    </row>
    <row r="28" spans="1:10" ht="22.5" customHeight="1">
      <c r="A28" s="173"/>
      <c r="B28" s="155"/>
      <c r="C28" s="362"/>
      <c r="D28" s="362"/>
      <c r="E28" s="362"/>
      <c r="F28" s="362"/>
      <c r="G28" s="362"/>
      <c r="H28" s="362"/>
      <c r="I28" s="362"/>
      <c r="J28" s="367"/>
    </row>
    <row r="29" spans="1:10" ht="22.5" customHeight="1">
      <c r="A29" s="173"/>
      <c r="B29" s="155"/>
      <c r="C29" s="362"/>
      <c r="D29" s="362"/>
      <c r="E29" s="362"/>
      <c r="F29" s="362"/>
      <c r="G29" s="362"/>
      <c r="H29" s="362"/>
      <c r="I29" s="362"/>
      <c r="J29" s="367"/>
    </row>
    <row r="30" spans="1:10" ht="22.5" customHeight="1">
      <c r="A30" s="173"/>
      <c r="B30" s="155"/>
      <c r="C30" s="362"/>
      <c r="D30" s="362"/>
      <c r="E30" s="362"/>
      <c r="F30" s="362"/>
      <c r="G30" s="362"/>
      <c r="H30" s="362"/>
      <c r="I30" s="362"/>
      <c r="J30" s="367"/>
    </row>
    <row r="31" spans="1:10" ht="22.5" customHeight="1">
      <c r="A31" s="173"/>
      <c r="B31" s="155"/>
      <c r="C31" s="362"/>
      <c r="D31" s="362"/>
      <c r="E31" s="362"/>
      <c r="F31" s="362"/>
      <c r="G31" s="362"/>
      <c r="H31" s="362"/>
      <c r="I31" s="362"/>
      <c r="J31" s="367"/>
    </row>
    <row r="32" spans="1:10" ht="23.25" customHeight="1">
      <c r="A32" s="173"/>
      <c r="B32" s="155"/>
      <c r="C32" s="362"/>
      <c r="D32" s="362"/>
      <c r="E32" s="362"/>
      <c r="F32" s="362"/>
      <c r="G32" s="362"/>
      <c r="H32" s="362"/>
      <c r="I32" s="362"/>
      <c r="J32" s="367"/>
    </row>
    <row r="33" spans="1:10" ht="23.25" customHeight="1">
      <c r="A33" s="368"/>
      <c r="B33" s="340"/>
      <c r="C33" s="340"/>
      <c r="D33" s="362"/>
      <c r="E33" s="362"/>
      <c r="F33" s="362"/>
      <c r="G33" s="362"/>
      <c r="H33" s="362"/>
      <c r="I33" s="362"/>
      <c r="J33" s="367"/>
    </row>
    <row r="34" spans="1:10" ht="23.25" customHeight="1">
      <c r="A34" s="369"/>
      <c r="B34" s="362"/>
      <c r="C34" s="340"/>
      <c r="D34" s="340"/>
      <c r="E34" s="340"/>
      <c r="F34" s="340"/>
      <c r="G34" s="340"/>
      <c r="H34" s="340"/>
      <c r="I34" s="340"/>
      <c r="J34" s="344"/>
    </row>
    <row r="35" spans="1:10" ht="22.5" customHeight="1">
      <c r="A35" s="370"/>
      <c r="B35" s="923"/>
      <c r="C35" s="361"/>
      <c r="D35" s="361"/>
      <c r="E35" s="361"/>
      <c r="F35" s="361"/>
      <c r="G35" s="361"/>
      <c r="H35" s="361"/>
      <c r="I35" s="361"/>
      <c r="J35" s="371"/>
    </row>
    <row r="36" spans="1:10" ht="15" customHeight="1">
      <c r="A36" s="169"/>
      <c r="B36" s="166"/>
      <c r="C36" s="161"/>
      <c r="D36" s="161"/>
      <c r="E36" s="161"/>
      <c r="F36" s="161"/>
      <c r="G36" s="161"/>
      <c r="H36" s="161"/>
      <c r="I36" s="161"/>
      <c r="J36" s="161"/>
    </row>
  </sheetData>
  <mergeCells count="11">
    <mergeCell ref="F17:J17"/>
    <mergeCell ref="F18:J18"/>
    <mergeCell ref="F19:J19"/>
    <mergeCell ref="E21:J21"/>
    <mergeCell ref="A4:J4"/>
    <mergeCell ref="F16:J16"/>
    <mergeCell ref="A2:J2"/>
    <mergeCell ref="A3:B3"/>
    <mergeCell ref="C3:H3"/>
    <mergeCell ref="I3:J3"/>
    <mergeCell ref="A11:J11"/>
  </mergeCells>
  <phoneticPr fontId="2"/>
  <dataValidations count="1">
    <dataValidation type="list" allowBlank="1" showInputMessage="1" showErrorMessage="1" sqref="E13:E20 G13:G15 I13:I15" xr:uid="{4BEC6CE7-1DC9-43D5-A523-63A42C5FAFBC}">
      <formula1>"□,■"</formula1>
    </dataValidation>
  </dataValidations>
  <printOptions horizontalCentered="1"/>
  <pageMargins left="0.59055118110236227" right="0.59055118110236227" top="0.59055118110236227" bottom="0.59055118110236227" header="0" footer="0"/>
  <pageSetup paperSize="9" scale="99" orientation="portrait"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62A5D5-988C-4DE9-8A7F-8F772AB361F5}">
  <sheetPr codeName="Sheet24">
    <tabColor rgb="FF99FF99"/>
    <pageSetUpPr fitToPage="1"/>
  </sheetPr>
  <dimension ref="A1:AB155"/>
  <sheetViews>
    <sheetView showGridLines="0" view="pageBreakPreview" zoomScaleNormal="100" zoomScaleSheetLayoutView="100" workbookViewId="0">
      <selection activeCell="G4" sqref="G4:I4"/>
    </sheetView>
  </sheetViews>
  <sheetFormatPr defaultColWidth="9.5546875" defaultRowHeight="13.2"/>
  <cols>
    <col min="1" max="1" width="10.6640625" style="709" customWidth="1"/>
    <col min="2" max="2" width="8" style="709" customWidth="1"/>
    <col min="3" max="3" width="15.88671875" style="709" customWidth="1"/>
    <col min="4" max="9" width="8" style="709" customWidth="1"/>
    <col min="10" max="11" width="4.109375" style="709" customWidth="1"/>
    <col min="12" max="12" width="2.109375" style="709" customWidth="1"/>
    <col min="13" max="13" width="7" style="709" customWidth="1"/>
    <col min="14" max="14" width="1.6640625" style="709" customWidth="1"/>
    <col min="15" max="15" width="7" style="709" customWidth="1"/>
    <col min="16" max="16" width="1.6640625" style="709" customWidth="1"/>
    <col min="17" max="17" width="7" style="709" customWidth="1"/>
    <col min="18" max="18" width="1.6640625" style="709" customWidth="1"/>
    <col min="19" max="19" width="7" style="709" customWidth="1"/>
    <col min="20" max="20" width="1.6640625" style="709" customWidth="1"/>
    <col min="21" max="21" width="7" style="709" customWidth="1"/>
    <col min="22" max="22" width="1.6640625" style="709" customWidth="1"/>
    <col min="23" max="23" width="7" style="709" customWidth="1"/>
    <col min="24" max="24" width="9" style="709" customWidth="1"/>
    <col min="25" max="25" width="9.5546875" style="653"/>
    <col min="26" max="26" width="9.5546875" style="653" hidden="1" customWidth="1"/>
    <col min="27" max="27" width="18.109375" style="653" hidden="1" customWidth="1"/>
    <col min="28" max="28" width="9.5546875" style="653"/>
    <col min="29" max="16384" width="9.5546875" style="709"/>
  </cols>
  <sheetData>
    <row r="1" spans="1:27" s="151" customFormat="1" ht="25.05" customHeight="1" thickBot="1">
      <c r="A1" s="2897" t="s">
        <v>1174</v>
      </c>
      <c r="B1" s="2897"/>
      <c r="C1" s="2897"/>
      <c r="D1" s="2897"/>
      <c r="E1" s="2897"/>
      <c r="F1" s="2897"/>
      <c r="G1" s="2897"/>
      <c r="H1" s="2897"/>
      <c r="I1" s="2897"/>
      <c r="J1" s="2897"/>
      <c r="K1" s="2897"/>
      <c r="L1" s="2897"/>
      <c r="M1" s="2897"/>
      <c r="N1" s="2897"/>
      <c r="O1" s="2897"/>
      <c r="P1" s="2897"/>
      <c r="Q1" s="2897"/>
      <c r="R1" s="2897"/>
      <c r="S1" s="2897"/>
      <c r="T1" s="2897"/>
      <c r="U1" s="2897"/>
      <c r="V1" s="2897"/>
      <c r="W1" s="2897"/>
      <c r="X1" s="2897"/>
    </row>
    <row r="2" spans="1:27" s="151" customFormat="1" ht="30" customHeight="1" thickBot="1">
      <c r="A2" s="2891" t="s">
        <v>287</v>
      </c>
      <c r="B2" s="2892"/>
      <c r="C2" s="2893"/>
      <c r="D2" s="2894" t="str">
        <f>IF('参考様式1-1'!D3="","",'参考様式1-1'!D3)</f>
        <v/>
      </c>
      <c r="E2" s="2895"/>
      <c r="F2" s="2895"/>
      <c r="G2" s="2895"/>
      <c r="H2" s="2895"/>
      <c r="I2" s="2895"/>
      <c r="J2" s="2895"/>
      <c r="K2" s="2895"/>
      <c r="L2" s="2895"/>
      <c r="M2" s="2895"/>
      <c r="N2" s="2895"/>
      <c r="O2" s="2895"/>
      <c r="P2" s="2895"/>
      <c r="Q2" s="2896"/>
      <c r="R2" s="2891" t="str">
        <f>'参考様式1-1'!M3</f>
        <v>１棟目／計１棟</v>
      </c>
      <c r="S2" s="2892"/>
      <c r="T2" s="2892"/>
      <c r="U2" s="2892"/>
      <c r="V2" s="2892"/>
      <c r="W2" s="2892"/>
      <c r="X2" s="2893"/>
    </row>
    <row r="3" spans="1:27" ht="15" customHeight="1" thickBot="1">
      <c r="A3" s="932"/>
      <c r="B3" s="930"/>
      <c r="C3" s="931"/>
      <c r="D3" s="931"/>
      <c r="E3" s="931"/>
      <c r="F3" s="931"/>
      <c r="G3" s="931"/>
      <c r="H3" s="932"/>
      <c r="I3" s="930"/>
      <c r="J3" s="931"/>
      <c r="K3" s="931"/>
      <c r="L3" s="931"/>
      <c r="M3" s="946"/>
      <c r="N3" s="946"/>
      <c r="O3" s="946"/>
      <c r="P3" s="946"/>
      <c r="Q3" s="946"/>
      <c r="R3" s="946"/>
      <c r="S3" s="946"/>
      <c r="T3" s="946"/>
      <c r="W3" s="947"/>
      <c r="X3" s="947"/>
    </row>
    <row r="4" spans="1:27" ht="15" customHeight="1" thickBot="1">
      <c r="A4" s="3087" t="s">
        <v>517</v>
      </c>
      <c r="B4" s="3088"/>
      <c r="C4" s="3088"/>
      <c r="D4" s="3088"/>
      <c r="E4" s="3088"/>
      <c r="F4" s="3089"/>
      <c r="G4" s="3119"/>
      <c r="H4" s="3120"/>
      <c r="I4" s="3121"/>
      <c r="J4" s="3122" t="str">
        <f>IF(G4="事務所",0.5,IF(OR(G4="学校",G4="物販店",G4="飲食店",G4="集会所"),0.4,IF(G4="病院",0.3,IF(G4="ホテル",0.45,"-"))))</f>
        <v>-</v>
      </c>
      <c r="K4" s="3123"/>
      <c r="L4" s="3124"/>
      <c r="M4" s="948"/>
      <c r="N4" s="949" t="s">
        <v>113</v>
      </c>
      <c r="O4" s="950" t="str">
        <f>IF(A4="空調設備","-",IF(AND(A4="空調設備(熱源設備のみ)",G4="その他(上記用途区分以外)"),"-",IF(AND(A4="空調設備(熱源設備のみ)",G4="ホテル"),0.32,J4*0.7)))</f>
        <v>-</v>
      </c>
      <c r="Q4" s="709" t="s">
        <v>518</v>
      </c>
      <c r="W4" s="3093"/>
      <c r="X4" s="3093"/>
    </row>
    <row r="5" spans="1:27" ht="15" customHeight="1" thickBot="1">
      <c r="A5" s="3090"/>
      <c r="B5" s="3091"/>
      <c r="C5" s="3091"/>
      <c r="D5" s="3091"/>
      <c r="E5" s="3091"/>
      <c r="F5" s="3092"/>
      <c r="G5" s="3094" t="s">
        <v>519</v>
      </c>
      <c r="H5" s="3095"/>
      <c r="I5" s="3096"/>
      <c r="J5" s="3097"/>
      <c r="K5" s="3098"/>
      <c r="L5" s="710" t="s">
        <v>520</v>
      </c>
      <c r="W5" s="3093"/>
      <c r="X5" s="3093"/>
      <c r="Z5" s="653" t="s">
        <v>1017</v>
      </c>
      <c r="AA5" s="653" t="s">
        <v>1020</v>
      </c>
    </row>
    <row r="6" spans="1:27" ht="25.05" customHeight="1" thickBot="1">
      <c r="A6" s="3099" t="s">
        <v>521</v>
      </c>
      <c r="B6" s="3100"/>
      <c r="C6" s="3101"/>
      <c r="D6" s="749"/>
      <c r="E6" s="749"/>
      <c r="F6" s="749"/>
      <c r="G6" s="711"/>
      <c r="H6" s="711"/>
      <c r="I6" s="711"/>
      <c r="J6" s="711"/>
      <c r="K6" s="711"/>
      <c r="L6" s="711"/>
      <c r="M6" s="711"/>
      <c r="N6" s="711"/>
      <c r="O6" s="711"/>
      <c r="P6" s="711"/>
      <c r="Q6" s="711"/>
      <c r="R6" s="711"/>
      <c r="S6" s="711"/>
      <c r="T6" s="711"/>
      <c r="U6" s="711"/>
      <c r="V6" s="711"/>
      <c r="W6" s="711"/>
      <c r="X6" s="711"/>
      <c r="Z6" s="653" t="s">
        <v>1018</v>
      </c>
      <c r="AA6" s="653" t="s">
        <v>1021</v>
      </c>
    </row>
    <row r="7" spans="1:27" ht="15" customHeight="1">
      <c r="A7" s="3102" t="s">
        <v>522</v>
      </c>
      <c r="B7" s="3104" t="s">
        <v>523</v>
      </c>
      <c r="C7" s="3107" t="s">
        <v>524</v>
      </c>
      <c r="D7" s="3110" t="s">
        <v>525</v>
      </c>
      <c r="E7" s="3111"/>
      <c r="F7" s="3111"/>
      <c r="G7" s="3111"/>
      <c r="H7" s="3111"/>
      <c r="I7" s="3112"/>
      <c r="J7" s="3113" t="s">
        <v>526</v>
      </c>
      <c r="K7" s="3114"/>
      <c r="L7" s="3125" t="s">
        <v>527</v>
      </c>
      <c r="M7" s="3126"/>
      <c r="N7" s="3126"/>
      <c r="O7" s="3127"/>
      <c r="P7" s="3130" t="s">
        <v>528</v>
      </c>
      <c r="Q7" s="3111"/>
      <c r="R7" s="3111"/>
      <c r="S7" s="3111"/>
      <c r="T7" s="3111"/>
      <c r="U7" s="3111"/>
      <c r="V7" s="3111"/>
      <c r="W7" s="3112"/>
      <c r="X7" s="3131" t="s">
        <v>529</v>
      </c>
      <c r="Z7" s="653" t="s">
        <v>1019</v>
      </c>
      <c r="AA7" s="653" t="s">
        <v>1022</v>
      </c>
    </row>
    <row r="8" spans="1:27" ht="15" customHeight="1">
      <c r="A8" s="3103"/>
      <c r="B8" s="3105"/>
      <c r="C8" s="3108"/>
      <c r="D8" s="3134" t="s">
        <v>530</v>
      </c>
      <c r="E8" s="3073"/>
      <c r="F8" s="3072" t="s">
        <v>531</v>
      </c>
      <c r="G8" s="3073"/>
      <c r="H8" s="3135" t="s">
        <v>532</v>
      </c>
      <c r="I8" s="3136"/>
      <c r="J8" s="3115"/>
      <c r="K8" s="3116"/>
      <c r="L8" s="3117"/>
      <c r="M8" s="3128"/>
      <c r="N8" s="3128"/>
      <c r="O8" s="3129"/>
      <c r="P8" s="3137" t="s">
        <v>533</v>
      </c>
      <c r="Q8" s="3128"/>
      <c r="R8" s="3128"/>
      <c r="S8" s="3129"/>
      <c r="T8" s="3138" t="str">
        <f>VLOOKUP(H8,$Z$5:$AA$7,2,FALSE)</f>
        <v>燃料消費量(ガス)</v>
      </c>
      <c r="U8" s="3139"/>
      <c r="V8" s="3139"/>
      <c r="W8" s="3140"/>
      <c r="X8" s="3132"/>
    </row>
    <row r="9" spans="1:27" ht="15" customHeight="1">
      <c r="A9" s="3103"/>
      <c r="B9" s="3105"/>
      <c r="C9" s="3108"/>
      <c r="D9" s="1183" t="s">
        <v>534</v>
      </c>
      <c r="E9" s="1184" t="s">
        <v>535</v>
      </c>
      <c r="F9" s="1184" t="s">
        <v>534</v>
      </c>
      <c r="G9" s="1184" t="s">
        <v>535</v>
      </c>
      <c r="H9" s="1184" t="s">
        <v>534</v>
      </c>
      <c r="I9" s="1185" t="s">
        <v>535</v>
      </c>
      <c r="J9" s="3117"/>
      <c r="K9" s="3118"/>
      <c r="L9" s="3134" t="s">
        <v>534</v>
      </c>
      <c r="M9" s="3073"/>
      <c r="N9" s="3072" t="s">
        <v>535</v>
      </c>
      <c r="O9" s="3073"/>
      <c r="P9" s="3072" t="s">
        <v>534</v>
      </c>
      <c r="Q9" s="3073"/>
      <c r="R9" s="3072" t="s">
        <v>535</v>
      </c>
      <c r="S9" s="3073"/>
      <c r="T9" s="3072" t="s">
        <v>534</v>
      </c>
      <c r="U9" s="3073"/>
      <c r="V9" s="3072" t="s">
        <v>535</v>
      </c>
      <c r="W9" s="3074"/>
      <c r="X9" s="3132"/>
    </row>
    <row r="10" spans="1:27" ht="15" customHeight="1" thickBot="1">
      <c r="A10" s="3103"/>
      <c r="B10" s="3106"/>
      <c r="C10" s="3109"/>
      <c r="D10" s="1181" t="s">
        <v>536</v>
      </c>
      <c r="E10" s="1186" t="s">
        <v>536</v>
      </c>
      <c r="F10" s="1186" t="s">
        <v>537</v>
      </c>
      <c r="G10" s="1186" t="s">
        <v>537</v>
      </c>
      <c r="H10" s="717" t="s">
        <v>1003</v>
      </c>
      <c r="I10" s="717" t="s">
        <v>1003</v>
      </c>
      <c r="J10" s="1181" t="s">
        <v>538</v>
      </c>
      <c r="K10" s="1182" t="s">
        <v>539</v>
      </c>
      <c r="L10" s="3075" t="s">
        <v>537</v>
      </c>
      <c r="M10" s="3076"/>
      <c r="N10" s="3077" t="s">
        <v>537</v>
      </c>
      <c r="O10" s="3076"/>
      <c r="P10" s="3077" t="s">
        <v>540</v>
      </c>
      <c r="Q10" s="3076"/>
      <c r="R10" s="3077" t="s">
        <v>540</v>
      </c>
      <c r="S10" s="3076"/>
      <c r="T10" s="3077" t="str">
        <f>VLOOKUP(H10,$Z$10:$AA$13,2,FALSE)</f>
        <v>m3h</v>
      </c>
      <c r="U10" s="3076"/>
      <c r="V10" s="3077" t="str">
        <f>VLOOKUP(I10,$Z$10:$AA$13,2,FALSE)</f>
        <v>m3h</v>
      </c>
      <c r="W10" s="3078"/>
      <c r="X10" s="3133"/>
      <c r="Z10" s="653" t="s">
        <v>1012</v>
      </c>
      <c r="AA10" s="653" t="s">
        <v>1013</v>
      </c>
    </row>
    <row r="11" spans="1:27" ht="15" customHeight="1">
      <c r="A11" s="1280"/>
      <c r="B11" s="718"/>
      <c r="C11" s="719"/>
      <c r="D11" s="980"/>
      <c r="E11" s="981"/>
      <c r="F11" s="981"/>
      <c r="G11" s="981"/>
      <c r="H11" s="981"/>
      <c r="I11" s="982"/>
      <c r="J11" s="983"/>
      <c r="K11" s="984"/>
      <c r="L11" s="1286"/>
      <c r="M11" s="1287" t="str">
        <f>IF(ISERROR(IF(OR(D11,J11,K11)="", "", IF(J11="",D11*K11,D11*J11))),"",IF(OR(D11,J11,K11)="", "", IF(J11="",D11*K11,D11*J11)))</f>
        <v/>
      </c>
      <c r="N11" s="1273"/>
      <c r="O11" s="1272" t="str">
        <f t="shared" ref="O11:O28" si="0">IF(ISERROR(IF(OR(E11,J11,K11)="", "", IF(J11="",E11*K11,E11*J11))),"",IF(OR(E11,J11,K11)="", "", IF(J11="",E11*K11,E11*J11)))</f>
        <v/>
      </c>
      <c r="P11" s="1273"/>
      <c r="Q11" s="1272" t="str">
        <f>IF(ISERROR(IF(OR(F11,J11,K11)="", "", IF(J11="",F11*K11,F11*J11))),"",IF(OR(F11,J11,K11)="", "", IF(J11="",F11*K11,F11*J11)))</f>
        <v/>
      </c>
      <c r="R11" s="1273"/>
      <c r="S11" s="1272" t="str">
        <f>IF(ISERROR(IF(OR(G11,J11,K11)="", "", IF(J11="",G11*K11,G11*J11))),"",IF(OR(G11,J11,K11)="", "", IF(J11="",G11*K11,G11*J11)))</f>
        <v/>
      </c>
      <c r="T11" s="1273"/>
      <c r="U11" s="1272" t="str">
        <f>IF(ISERROR(IF(OR(H11,J11,K11)="", "", IF(J11="",H11*K11,H11*J11))),"",IF(OR(H11,J11,K11)="", "", IF(J11="",H11*K11,H11*J11)))</f>
        <v/>
      </c>
      <c r="V11" s="1273"/>
      <c r="W11" s="1272" t="str">
        <f>IF(ISERROR(IF(OR(I11,J11,K11)="", "", IF(J11="",I11*K11,I11*J11))),"",IF(OR(I11,J11,K11)="", "", IF(J11="",I11*K11,I11*J11)))</f>
        <v/>
      </c>
      <c r="X11" s="1274"/>
      <c r="Z11" s="653" t="s">
        <v>1010</v>
      </c>
      <c r="AA11" s="653" t="s">
        <v>1014</v>
      </c>
    </row>
    <row r="12" spans="1:27" ht="15" customHeight="1">
      <c r="A12" s="1281"/>
      <c r="B12" s="724"/>
      <c r="C12" s="725"/>
      <c r="D12" s="985"/>
      <c r="E12" s="986"/>
      <c r="F12" s="986"/>
      <c r="G12" s="986"/>
      <c r="H12" s="986"/>
      <c r="I12" s="987"/>
      <c r="J12" s="988"/>
      <c r="K12" s="989"/>
      <c r="L12" s="1267"/>
      <c r="M12" s="1265" t="str">
        <f t="shared" ref="M12:M28" si="1">IF(ISERROR(IF(OR(D12,J12,K12)="", "", IF(J12="",D12*K12,D12*J12))),"",IF(OR(D12,J12,K12)="", "", IF(J12="",D12*K12,D12*J12)))</f>
        <v/>
      </c>
      <c r="N12" s="1264"/>
      <c r="O12" s="1265" t="str">
        <f t="shared" si="0"/>
        <v/>
      </c>
      <c r="P12" s="1264"/>
      <c r="Q12" s="1265" t="str">
        <f t="shared" ref="Q12:Q62" si="2">IF(ISERROR(IF(OR(F12,J12,K12)="", "", IF(J12="",F12*K12,F12*J12))),"",IF(OR(F12,J12,K12)="", "", IF(J12="",F12*K12,F12*J12)))</f>
        <v/>
      </c>
      <c r="R12" s="1264"/>
      <c r="S12" s="1265" t="str">
        <f>IF(ISERROR(IF(OR(G12,J12,K12)="", "", IF(J12="",G12*K12,G12*J12))),"",IF(OR(G12,J12,K12)="", "", IF(J12="",G12*K12,G12*J12)))</f>
        <v/>
      </c>
      <c r="T12" s="1264"/>
      <c r="U12" s="1265" t="str">
        <f>IF(ISERROR(IF(OR(H12,J12,K12)="", "", IF(J12="",H12*K12,H12*J12))),"",IF(OR(H12,J12,K12)="", "", IF(J12="",H12*K12,H12*J12)))</f>
        <v/>
      </c>
      <c r="V12" s="1264"/>
      <c r="W12" s="1265" t="str">
        <f>IF(ISERROR(IF(OR(I12,J12,K12)="", "", IF(J12="",I12*K12,I12*J12))),"",IF(OR(I12,J12,K12)="", "", IF(J12="",I12*K12,I12*J12)))</f>
        <v/>
      </c>
      <c r="X12" s="973"/>
      <c r="Z12" s="653" t="s">
        <v>1011</v>
      </c>
      <c r="AA12" s="653" t="s">
        <v>1015</v>
      </c>
    </row>
    <row r="13" spans="1:27" ht="15" customHeight="1">
      <c r="A13" s="1281"/>
      <c r="B13" s="724"/>
      <c r="C13" s="725"/>
      <c r="D13" s="726"/>
      <c r="E13" s="727"/>
      <c r="F13" s="727"/>
      <c r="G13" s="727"/>
      <c r="H13" s="727"/>
      <c r="I13" s="728"/>
      <c r="J13" s="729"/>
      <c r="K13" s="730"/>
      <c r="L13" s="1267"/>
      <c r="M13" s="1265" t="str">
        <f>IF(ISERROR(IF(OR(D13,J13,K13)="", "", IF(J13="",D13*K13,D13*J13))),"",IF(OR(D13,J13,K13)="", "", IF(J13="",D13*K13,D13*J13)))</f>
        <v/>
      </c>
      <c r="N13" s="1264"/>
      <c r="O13" s="1265" t="str">
        <f t="shared" si="0"/>
        <v/>
      </c>
      <c r="P13" s="1264"/>
      <c r="Q13" s="1265" t="str">
        <f>IF(ISERROR(IF(OR(F13,J13,K13)="", "", IF(J13="",F13*K13,F13*J13))),"",IF(OR(F13,J13,K13)="", "", IF(J13="",F13*K13,F13*J13)))</f>
        <v/>
      </c>
      <c r="R13" s="1264"/>
      <c r="S13" s="1265" t="str">
        <f t="shared" ref="S13:S27" si="3">IF(ISERROR(IF(OR(G13,J13,K13)="", "", IF(J13="",G13*K13,G13*J13))),"",IF(OR(G13,J13,K13)="", "", IF(J13="",G13*K13,G13*J13)))</f>
        <v/>
      </c>
      <c r="T13" s="1264"/>
      <c r="U13" s="1265" t="str">
        <f t="shared" ref="U13:U27" si="4">IF(ISERROR(IF(OR(H13,J13,K13)="", "", IF(J13="",H13*K13,H13*J13))),"",IF(OR(H13,J13,K13)="", "", IF(J13="",H13*K13,H13*J13)))</f>
        <v/>
      </c>
      <c r="V13" s="1264"/>
      <c r="W13" s="1265" t="str">
        <f t="shared" ref="W13:W27" si="5">IF(ISERROR(IF(OR(I13,J13,K13)="", "", IF(J13="",I13*K13,I13*J13))),"",IF(OR(I13,J13,K13)="", "", IF(J13="",I13*K13,I13*J13)))</f>
        <v/>
      </c>
      <c r="X13" s="973"/>
      <c r="Z13" s="653" t="s">
        <v>1023</v>
      </c>
      <c r="AA13" s="653" t="s">
        <v>1016</v>
      </c>
    </row>
    <row r="14" spans="1:27" ht="15" customHeight="1">
      <c r="A14" s="1281"/>
      <c r="B14" s="724"/>
      <c r="C14" s="725"/>
      <c r="D14" s="726"/>
      <c r="E14" s="727"/>
      <c r="F14" s="727"/>
      <c r="G14" s="727"/>
      <c r="H14" s="727"/>
      <c r="I14" s="728"/>
      <c r="J14" s="729"/>
      <c r="K14" s="730"/>
      <c r="L14" s="1267"/>
      <c r="M14" s="1265" t="str">
        <f t="shared" si="1"/>
        <v/>
      </c>
      <c r="N14" s="1264"/>
      <c r="O14" s="1265" t="str">
        <f t="shared" si="0"/>
        <v/>
      </c>
      <c r="P14" s="1264"/>
      <c r="Q14" s="1265" t="str">
        <f t="shared" si="2"/>
        <v/>
      </c>
      <c r="R14" s="1264"/>
      <c r="S14" s="1265" t="str">
        <f t="shared" si="3"/>
        <v/>
      </c>
      <c r="T14" s="1264"/>
      <c r="U14" s="1265" t="str">
        <f t="shared" si="4"/>
        <v/>
      </c>
      <c r="V14" s="1264"/>
      <c r="W14" s="1265" t="str">
        <f t="shared" si="5"/>
        <v/>
      </c>
      <c r="X14" s="973"/>
    </row>
    <row r="15" spans="1:27" ht="15" customHeight="1">
      <c r="A15" s="1281"/>
      <c r="B15" s="724"/>
      <c r="C15" s="725"/>
      <c r="D15" s="726"/>
      <c r="E15" s="727"/>
      <c r="F15" s="727"/>
      <c r="G15" s="727"/>
      <c r="H15" s="727"/>
      <c r="I15" s="728"/>
      <c r="J15" s="729"/>
      <c r="K15" s="730"/>
      <c r="L15" s="1267"/>
      <c r="M15" s="1265" t="str">
        <f t="shared" si="1"/>
        <v/>
      </c>
      <c r="N15" s="1264"/>
      <c r="O15" s="1265" t="str">
        <f t="shared" si="0"/>
        <v/>
      </c>
      <c r="P15" s="1264"/>
      <c r="Q15" s="1265" t="str">
        <f t="shared" si="2"/>
        <v/>
      </c>
      <c r="R15" s="1264"/>
      <c r="S15" s="1265" t="str">
        <f t="shared" si="3"/>
        <v/>
      </c>
      <c r="T15" s="1264"/>
      <c r="U15" s="1265" t="str">
        <f t="shared" si="4"/>
        <v/>
      </c>
      <c r="V15" s="1264"/>
      <c r="W15" s="1265" t="str">
        <f t="shared" si="5"/>
        <v/>
      </c>
      <c r="X15" s="973"/>
    </row>
    <row r="16" spans="1:27" ht="15" customHeight="1">
      <c r="A16" s="1281"/>
      <c r="B16" s="724"/>
      <c r="C16" s="725"/>
      <c r="D16" s="726"/>
      <c r="E16" s="727"/>
      <c r="F16" s="727"/>
      <c r="G16" s="727"/>
      <c r="H16" s="727"/>
      <c r="I16" s="728"/>
      <c r="J16" s="729"/>
      <c r="K16" s="730"/>
      <c r="L16" s="1267"/>
      <c r="M16" s="1265" t="str">
        <f t="shared" si="1"/>
        <v/>
      </c>
      <c r="N16" s="1264"/>
      <c r="O16" s="1265" t="str">
        <f t="shared" si="0"/>
        <v/>
      </c>
      <c r="P16" s="1264"/>
      <c r="Q16" s="1265" t="str">
        <f t="shared" si="2"/>
        <v/>
      </c>
      <c r="R16" s="1264"/>
      <c r="S16" s="1265" t="str">
        <f t="shared" si="3"/>
        <v/>
      </c>
      <c r="T16" s="1264"/>
      <c r="U16" s="1265" t="str">
        <f t="shared" si="4"/>
        <v/>
      </c>
      <c r="V16" s="1264"/>
      <c r="W16" s="1265" t="str">
        <f t="shared" si="5"/>
        <v/>
      </c>
      <c r="X16" s="973"/>
    </row>
    <row r="17" spans="1:24" ht="15" customHeight="1">
      <c r="A17" s="1281"/>
      <c r="B17" s="724"/>
      <c r="C17" s="725"/>
      <c r="D17" s="726"/>
      <c r="E17" s="727"/>
      <c r="F17" s="727"/>
      <c r="G17" s="727"/>
      <c r="H17" s="727"/>
      <c r="I17" s="728"/>
      <c r="J17" s="729"/>
      <c r="K17" s="730"/>
      <c r="L17" s="1267"/>
      <c r="M17" s="1265" t="str">
        <f t="shared" si="1"/>
        <v/>
      </c>
      <c r="N17" s="1264"/>
      <c r="O17" s="1265" t="str">
        <f t="shared" si="0"/>
        <v/>
      </c>
      <c r="P17" s="1264"/>
      <c r="Q17" s="1265" t="str">
        <f t="shared" si="2"/>
        <v/>
      </c>
      <c r="R17" s="1264"/>
      <c r="S17" s="1265" t="str">
        <f t="shared" si="3"/>
        <v/>
      </c>
      <c r="T17" s="1264"/>
      <c r="U17" s="1265" t="str">
        <f t="shared" si="4"/>
        <v/>
      </c>
      <c r="V17" s="1264"/>
      <c r="W17" s="1265" t="str">
        <f t="shared" si="5"/>
        <v/>
      </c>
      <c r="X17" s="973"/>
    </row>
    <row r="18" spans="1:24" ht="15" customHeight="1">
      <c r="A18" s="1281"/>
      <c r="B18" s="724"/>
      <c r="C18" s="725"/>
      <c r="D18" s="726"/>
      <c r="E18" s="727"/>
      <c r="F18" s="727"/>
      <c r="G18" s="727"/>
      <c r="H18" s="727"/>
      <c r="I18" s="728"/>
      <c r="J18" s="729"/>
      <c r="K18" s="730"/>
      <c r="L18" s="1267"/>
      <c r="M18" s="1265" t="str">
        <f t="shared" si="1"/>
        <v/>
      </c>
      <c r="N18" s="1264"/>
      <c r="O18" s="1265" t="str">
        <f t="shared" si="0"/>
        <v/>
      </c>
      <c r="P18" s="1264"/>
      <c r="Q18" s="1265" t="str">
        <f t="shared" si="2"/>
        <v/>
      </c>
      <c r="R18" s="1264"/>
      <c r="S18" s="1265" t="str">
        <f t="shared" si="3"/>
        <v/>
      </c>
      <c r="T18" s="1264"/>
      <c r="U18" s="1265" t="str">
        <f t="shared" si="4"/>
        <v/>
      </c>
      <c r="V18" s="1264"/>
      <c r="W18" s="1265" t="str">
        <f t="shared" si="5"/>
        <v/>
      </c>
      <c r="X18" s="973"/>
    </row>
    <row r="19" spans="1:24" ht="15" customHeight="1">
      <c r="A19" s="1294" t="s">
        <v>1177</v>
      </c>
      <c r="B19" s="724"/>
      <c r="C19" s="725"/>
      <c r="D19" s="726"/>
      <c r="E19" s="727"/>
      <c r="F19" s="727"/>
      <c r="G19" s="727"/>
      <c r="H19" s="727"/>
      <c r="I19" s="728"/>
      <c r="J19" s="729"/>
      <c r="K19" s="730"/>
      <c r="L19" s="1267"/>
      <c r="M19" s="1265" t="str">
        <f t="shared" si="1"/>
        <v/>
      </c>
      <c r="N19" s="1264"/>
      <c r="O19" s="1265" t="str">
        <f t="shared" si="0"/>
        <v/>
      </c>
      <c r="P19" s="1264"/>
      <c r="Q19" s="1265" t="str">
        <f t="shared" si="2"/>
        <v/>
      </c>
      <c r="R19" s="1264"/>
      <c r="S19" s="1265" t="str">
        <f t="shared" si="3"/>
        <v/>
      </c>
      <c r="T19" s="1264"/>
      <c r="U19" s="1265" t="str">
        <f t="shared" si="4"/>
        <v/>
      </c>
      <c r="V19" s="1264"/>
      <c r="W19" s="1265" t="str">
        <f t="shared" si="5"/>
        <v/>
      </c>
      <c r="X19" s="973"/>
    </row>
    <row r="20" spans="1:24" ht="15" customHeight="1">
      <c r="A20" s="1293" t="s">
        <v>1178</v>
      </c>
      <c r="B20" s="724"/>
      <c r="C20" s="725"/>
      <c r="D20" s="726"/>
      <c r="E20" s="727"/>
      <c r="F20" s="727"/>
      <c r="G20" s="727"/>
      <c r="H20" s="727"/>
      <c r="I20" s="728"/>
      <c r="J20" s="729"/>
      <c r="K20" s="730"/>
      <c r="L20" s="1267"/>
      <c r="M20" s="1265" t="str">
        <f t="shared" si="1"/>
        <v/>
      </c>
      <c r="N20" s="1264"/>
      <c r="O20" s="1265" t="str">
        <f t="shared" si="0"/>
        <v/>
      </c>
      <c r="P20" s="1264"/>
      <c r="Q20" s="1265" t="str">
        <f t="shared" si="2"/>
        <v/>
      </c>
      <c r="R20" s="1264"/>
      <c r="S20" s="1265" t="str">
        <f t="shared" si="3"/>
        <v/>
      </c>
      <c r="T20" s="1264"/>
      <c r="U20" s="1265" t="str">
        <f t="shared" si="4"/>
        <v/>
      </c>
      <c r="V20" s="1264"/>
      <c r="W20" s="1265" t="str">
        <f t="shared" si="5"/>
        <v/>
      </c>
      <c r="X20" s="973"/>
    </row>
    <row r="21" spans="1:24" ht="15" customHeight="1">
      <c r="A21" s="1384" t="s">
        <v>1179</v>
      </c>
      <c r="B21" s="724"/>
      <c r="C21" s="725"/>
      <c r="D21" s="726"/>
      <c r="E21" s="727"/>
      <c r="F21" s="727"/>
      <c r="G21" s="727"/>
      <c r="H21" s="727"/>
      <c r="I21" s="728"/>
      <c r="J21" s="729"/>
      <c r="K21" s="730"/>
      <c r="L21" s="1267"/>
      <c r="M21" s="1265" t="str">
        <f t="shared" si="1"/>
        <v/>
      </c>
      <c r="N21" s="1264"/>
      <c r="O21" s="1265" t="str">
        <f t="shared" si="0"/>
        <v/>
      </c>
      <c r="P21" s="1264"/>
      <c r="Q21" s="1265" t="str">
        <f t="shared" si="2"/>
        <v/>
      </c>
      <c r="R21" s="1264"/>
      <c r="S21" s="1265" t="str">
        <f t="shared" si="3"/>
        <v/>
      </c>
      <c r="T21" s="1264"/>
      <c r="U21" s="1265" t="str">
        <f t="shared" si="4"/>
        <v/>
      </c>
      <c r="V21" s="1264"/>
      <c r="W21" s="1265" t="str">
        <f t="shared" si="5"/>
        <v/>
      </c>
      <c r="X21" s="973"/>
    </row>
    <row r="22" spans="1:24" ht="15" customHeight="1">
      <c r="A22" s="1281"/>
      <c r="B22" s="724"/>
      <c r="C22" s="725"/>
      <c r="D22" s="726"/>
      <c r="E22" s="727"/>
      <c r="F22" s="727"/>
      <c r="G22" s="727"/>
      <c r="H22" s="727"/>
      <c r="I22" s="728"/>
      <c r="J22" s="729"/>
      <c r="K22" s="730"/>
      <c r="L22" s="1267"/>
      <c r="M22" s="1265" t="str">
        <f t="shared" si="1"/>
        <v/>
      </c>
      <c r="N22" s="1264"/>
      <c r="O22" s="1265" t="str">
        <f t="shared" si="0"/>
        <v/>
      </c>
      <c r="P22" s="1264"/>
      <c r="Q22" s="1265" t="str">
        <f t="shared" si="2"/>
        <v/>
      </c>
      <c r="R22" s="1264"/>
      <c r="S22" s="1265" t="str">
        <f t="shared" si="3"/>
        <v/>
      </c>
      <c r="T22" s="1264"/>
      <c r="U22" s="1265" t="str">
        <f t="shared" si="4"/>
        <v/>
      </c>
      <c r="V22" s="1264"/>
      <c r="W22" s="1265" t="str">
        <f t="shared" si="5"/>
        <v/>
      </c>
      <c r="X22" s="973"/>
    </row>
    <row r="23" spans="1:24" ht="15" customHeight="1">
      <c r="A23" s="1281"/>
      <c r="B23" s="724"/>
      <c r="C23" s="725"/>
      <c r="D23" s="726"/>
      <c r="E23" s="727"/>
      <c r="F23" s="727"/>
      <c r="G23" s="727"/>
      <c r="H23" s="727"/>
      <c r="I23" s="728"/>
      <c r="J23" s="729"/>
      <c r="K23" s="730"/>
      <c r="L23" s="1267"/>
      <c r="M23" s="1265" t="str">
        <f t="shared" si="1"/>
        <v/>
      </c>
      <c r="N23" s="1264"/>
      <c r="O23" s="1265" t="str">
        <f t="shared" si="0"/>
        <v/>
      </c>
      <c r="P23" s="1264"/>
      <c r="Q23" s="1265" t="str">
        <f t="shared" si="2"/>
        <v/>
      </c>
      <c r="R23" s="1264"/>
      <c r="S23" s="1265" t="str">
        <f t="shared" si="3"/>
        <v/>
      </c>
      <c r="T23" s="1264"/>
      <c r="U23" s="1265" t="str">
        <f t="shared" si="4"/>
        <v/>
      </c>
      <c r="V23" s="1264"/>
      <c r="W23" s="1265" t="str">
        <f t="shared" si="5"/>
        <v/>
      </c>
      <c r="X23" s="973"/>
    </row>
    <row r="24" spans="1:24" ht="15" customHeight="1">
      <c r="A24" s="1281"/>
      <c r="B24" s="724"/>
      <c r="C24" s="725"/>
      <c r="D24" s="726"/>
      <c r="E24" s="727"/>
      <c r="F24" s="727"/>
      <c r="G24" s="727"/>
      <c r="H24" s="727"/>
      <c r="I24" s="728"/>
      <c r="J24" s="729"/>
      <c r="K24" s="730"/>
      <c r="L24" s="1267"/>
      <c r="M24" s="1265" t="str">
        <f t="shared" si="1"/>
        <v/>
      </c>
      <c r="N24" s="1264"/>
      <c r="O24" s="1265" t="str">
        <f t="shared" si="0"/>
        <v/>
      </c>
      <c r="P24" s="1264"/>
      <c r="Q24" s="1265" t="str">
        <f t="shared" si="2"/>
        <v/>
      </c>
      <c r="R24" s="1264"/>
      <c r="S24" s="1265" t="str">
        <f t="shared" si="3"/>
        <v/>
      </c>
      <c r="T24" s="1264"/>
      <c r="U24" s="1265" t="str">
        <f t="shared" si="4"/>
        <v/>
      </c>
      <c r="V24" s="1264"/>
      <c r="W24" s="1265" t="str">
        <f t="shared" si="5"/>
        <v/>
      </c>
      <c r="X24" s="973"/>
    </row>
    <row r="25" spans="1:24" ht="15" customHeight="1">
      <c r="A25" s="1281"/>
      <c r="B25" s="724"/>
      <c r="C25" s="725"/>
      <c r="D25" s="726"/>
      <c r="E25" s="727"/>
      <c r="F25" s="727"/>
      <c r="G25" s="727"/>
      <c r="H25" s="727"/>
      <c r="I25" s="728"/>
      <c r="J25" s="729"/>
      <c r="K25" s="730"/>
      <c r="L25" s="1267"/>
      <c r="M25" s="1265" t="str">
        <f t="shared" si="1"/>
        <v/>
      </c>
      <c r="N25" s="1264"/>
      <c r="O25" s="1265" t="str">
        <f t="shared" si="0"/>
        <v/>
      </c>
      <c r="P25" s="1264"/>
      <c r="Q25" s="1265" t="str">
        <f t="shared" si="2"/>
        <v/>
      </c>
      <c r="R25" s="1264"/>
      <c r="S25" s="1265" t="str">
        <f t="shared" si="3"/>
        <v/>
      </c>
      <c r="T25" s="1264"/>
      <c r="U25" s="1265" t="str">
        <f t="shared" si="4"/>
        <v/>
      </c>
      <c r="V25" s="1264"/>
      <c r="W25" s="1265" t="str">
        <f t="shared" si="5"/>
        <v/>
      </c>
      <c r="X25" s="973"/>
    </row>
    <row r="26" spans="1:24" ht="15" customHeight="1">
      <c r="A26" s="1281"/>
      <c r="B26" s="724"/>
      <c r="C26" s="725"/>
      <c r="D26" s="726"/>
      <c r="E26" s="727"/>
      <c r="F26" s="727"/>
      <c r="G26" s="727"/>
      <c r="H26" s="727"/>
      <c r="I26" s="728"/>
      <c r="J26" s="729"/>
      <c r="K26" s="730"/>
      <c r="L26" s="1267"/>
      <c r="M26" s="1265" t="str">
        <f t="shared" si="1"/>
        <v/>
      </c>
      <c r="N26" s="1264"/>
      <c r="O26" s="1265" t="str">
        <f t="shared" si="0"/>
        <v/>
      </c>
      <c r="P26" s="1264"/>
      <c r="Q26" s="1265" t="str">
        <f t="shared" si="2"/>
        <v/>
      </c>
      <c r="R26" s="1264"/>
      <c r="S26" s="1265" t="str">
        <f t="shared" si="3"/>
        <v/>
      </c>
      <c r="T26" s="1264"/>
      <c r="U26" s="1265" t="str">
        <f t="shared" si="4"/>
        <v/>
      </c>
      <c r="V26" s="1264"/>
      <c r="W26" s="1265" t="str">
        <f t="shared" si="5"/>
        <v/>
      </c>
      <c r="X26" s="973"/>
    </row>
    <row r="27" spans="1:24" ht="15" customHeight="1">
      <c r="A27" s="1281"/>
      <c r="B27" s="724"/>
      <c r="C27" s="725"/>
      <c r="D27" s="726"/>
      <c r="E27" s="727"/>
      <c r="F27" s="727"/>
      <c r="G27" s="727"/>
      <c r="H27" s="727"/>
      <c r="I27" s="728"/>
      <c r="J27" s="729"/>
      <c r="K27" s="730"/>
      <c r="L27" s="1267"/>
      <c r="M27" s="1265" t="str">
        <f t="shared" si="1"/>
        <v/>
      </c>
      <c r="N27" s="1264"/>
      <c r="O27" s="1265" t="str">
        <f t="shared" si="0"/>
        <v/>
      </c>
      <c r="P27" s="1264"/>
      <c r="Q27" s="1265" t="str">
        <f t="shared" si="2"/>
        <v/>
      </c>
      <c r="R27" s="1264"/>
      <c r="S27" s="1265" t="str">
        <f t="shared" si="3"/>
        <v/>
      </c>
      <c r="T27" s="1264"/>
      <c r="U27" s="1265" t="str">
        <f t="shared" si="4"/>
        <v/>
      </c>
      <c r="V27" s="1264"/>
      <c r="W27" s="1265" t="str">
        <f t="shared" si="5"/>
        <v/>
      </c>
      <c r="X27" s="973"/>
    </row>
    <row r="28" spans="1:24" ht="15" customHeight="1" thickBot="1">
      <c r="A28" s="1281"/>
      <c r="B28" s="724"/>
      <c r="C28" s="725"/>
      <c r="D28" s="726"/>
      <c r="E28" s="727"/>
      <c r="F28" s="727"/>
      <c r="G28" s="727"/>
      <c r="H28" s="727"/>
      <c r="I28" s="728"/>
      <c r="J28" s="729"/>
      <c r="K28" s="732"/>
      <c r="L28" s="1268"/>
      <c r="M28" s="1269" t="str">
        <f t="shared" si="1"/>
        <v/>
      </c>
      <c r="N28" s="1270"/>
      <c r="O28" s="1269" t="str">
        <f t="shared" si="0"/>
        <v/>
      </c>
      <c r="P28" s="1270"/>
      <c r="Q28" s="1454" t="str">
        <f t="shared" si="2"/>
        <v/>
      </c>
      <c r="R28" s="1270"/>
      <c r="S28" s="1269" t="str">
        <f>IF(ISERROR(IF(OR(G28,J28,K28)="", "", IF(J28="",G28*K28,G28*J28))),"",IF(OR(G28,J28,K28)="", "", IF(J28="",G28*K28,G28*J28)))</f>
        <v/>
      </c>
      <c r="T28" s="1270"/>
      <c r="U28" s="1269" t="str">
        <f>IF(ISERROR(IF(OR(H28,J28,K28)="", "", IF(J28="",H28*K28,H28*J28))),"",IF(OR(H28,J28,K28)="", "", IF(J28="",H28*K28,H28*J28)))</f>
        <v/>
      </c>
      <c r="V28" s="1270"/>
      <c r="W28" s="1269" t="str">
        <f>IF(ISERROR(IF(OR(I28,J28,K28)="", "", IF(J28="",I28*K28,I28*J28))),"",IF(OR(I28,J28,K28)="", "", IF(J28="",I28*K28,I28*J28)))</f>
        <v/>
      </c>
      <c r="X28" s="1275"/>
    </row>
    <row r="29" spans="1:24" ht="15" customHeight="1" thickBot="1">
      <c r="A29" s="1282"/>
      <c r="B29" s="3069" t="s">
        <v>541</v>
      </c>
      <c r="C29" s="3070"/>
      <c r="D29" s="3070"/>
      <c r="E29" s="3070"/>
      <c r="F29" s="3070"/>
      <c r="G29" s="3070"/>
      <c r="H29" s="3070"/>
      <c r="I29" s="3071"/>
      <c r="J29" s="1222">
        <f>SUM(J11:J28)</f>
        <v>0</v>
      </c>
      <c r="K29" s="1223">
        <f>SUM(K11:K28)</f>
        <v>0</v>
      </c>
      <c r="L29" s="1224" t="s">
        <v>542</v>
      </c>
      <c r="M29" s="1225">
        <f>SUM(L11:M28)</f>
        <v>0</v>
      </c>
      <c r="N29" s="1226" t="s">
        <v>543</v>
      </c>
      <c r="O29" s="1225">
        <f>SUM(N11:O28)</f>
        <v>0</v>
      </c>
      <c r="P29" s="1226" t="s">
        <v>544</v>
      </c>
      <c r="Q29" s="1225">
        <f>SUM(P11:Q28)</f>
        <v>0</v>
      </c>
      <c r="R29" s="1226" t="s">
        <v>545</v>
      </c>
      <c r="S29" s="1225">
        <f>SUM(R11:S28)</f>
        <v>0</v>
      </c>
      <c r="T29" s="1226" t="s">
        <v>546</v>
      </c>
      <c r="U29" s="1225">
        <f>SUM(T11:U28)</f>
        <v>0</v>
      </c>
      <c r="V29" s="1226" t="s">
        <v>547</v>
      </c>
      <c r="W29" s="1227">
        <f>SUM(V11:W28)</f>
        <v>0</v>
      </c>
      <c r="X29" s="733"/>
    </row>
    <row r="30" spans="1:24" ht="15" customHeight="1" thickTop="1">
      <c r="A30" s="1283"/>
      <c r="B30" s="734"/>
      <c r="C30" s="735"/>
      <c r="D30" s="990"/>
      <c r="E30" s="991"/>
      <c r="F30" s="991"/>
      <c r="G30" s="991"/>
      <c r="H30" s="991"/>
      <c r="I30" s="992"/>
      <c r="J30" s="993"/>
      <c r="K30" s="994"/>
      <c r="L30" s="1288"/>
      <c r="M30" s="1602" t="str">
        <f>IF(ISERROR(IF(OR(D30,J30,K30)="", "", IF(J30="",D30*K30,D30*J30))),"",IF(OR(D30,J30,K30)="", "", IF(J30="",D30*K30,D30*J30)))</f>
        <v/>
      </c>
      <c r="N30" s="1290"/>
      <c r="O30" s="1602" t="str">
        <f>IF(ISERROR(IF(OR(E30,J30,K30)="", "", IF(J30="",E30*K30,E30*J30))),"",IF(OR(E30,J30,K30)="", "", IF(J30="",E30*K30,E30*J30)))</f>
        <v/>
      </c>
      <c r="P30" s="1290"/>
      <c r="Q30" s="1450" t="str">
        <f>IF(ISERROR(IF(OR(F30,J30,K30)="", "", IF(J30="",F30*K30,F30*J30))),"",IF(OR(F30,J30,K30)="", "", IF(J30="",F30*K30,F30*J30)))</f>
        <v/>
      </c>
      <c r="R30" s="1290"/>
      <c r="S30" s="1602" t="str">
        <f>IF(ISERROR(IF(OR(G30,J30,K30)="", "", IF(J30="",G30*K30,G30*J30))),"",IF(OR(G30,J30,K30)="", "", IF(J30="",G30*K30,G30*J30)))</f>
        <v/>
      </c>
      <c r="T30" s="1290"/>
      <c r="U30" s="1602" t="str">
        <f>IF(ISERROR(IF(OR(H30,J30,K30)="", "", IF(J30="",H30*K30,H30*J30))),"",IF(OR(H30,J30,K30)="", "", IF(J30="",H30*K30,H30*J30)))</f>
        <v/>
      </c>
      <c r="V30" s="1290"/>
      <c r="W30" s="1289" t="str">
        <f>IF(ISERROR(IF(OR(I30,J30,K30)="", "", IF(J30="",I30*K30,I30*J30))),"",IF(OR(I30,J30,K30)="", "", IF(J30="",I30*K30,I30*J30)))</f>
        <v/>
      </c>
      <c r="X30" s="736"/>
    </row>
    <row r="31" spans="1:24" ht="15" customHeight="1">
      <c r="A31" s="1281"/>
      <c r="B31" s="724"/>
      <c r="C31" s="725"/>
      <c r="D31" s="985"/>
      <c r="E31" s="986"/>
      <c r="F31" s="986"/>
      <c r="G31" s="986"/>
      <c r="H31" s="727"/>
      <c r="I31" s="728"/>
      <c r="J31" s="988"/>
      <c r="K31" s="989"/>
      <c r="L31" s="1264"/>
      <c r="M31" s="1265" t="str">
        <f>IF(ISERROR(IF(OR(D31,J31,K31)="", "", IF(J31="",D31*K31,D31*J31))),"",IF(OR(D31,J31,K31)="", "", IF(J31="",D31*K31,D31*J31)))</f>
        <v/>
      </c>
      <c r="N31" s="1291"/>
      <c r="O31" s="1265" t="str">
        <f>IF(ISERROR(IF(OR(E31,J31,K31)="", "", IF(J31="",E31*K31,E31*J31))),"",IF(OR(E31,J31,K31)="", "", IF(J31="",E31*K31,E31*J31)))</f>
        <v/>
      </c>
      <c r="P31" s="1291"/>
      <c r="Q31" s="1265" t="str">
        <f t="shared" si="2"/>
        <v/>
      </c>
      <c r="R31" s="1291"/>
      <c r="S31" s="1265" t="str">
        <f>IF(ISERROR(IF(OR(G31,J31,K31)="", "", IF(J31="",G31*K31,G31*J31))),"",IF(OR(G31,J31,K31)="", "", IF(J31="",G31*K31,G31*J31)))</f>
        <v/>
      </c>
      <c r="T31" s="1291"/>
      <c r="U31" s="1265" t="str">
        <f>IF(ISERROR(IF(OR(H31,J31,K31)="", "", IF(J31="",H31*K31,H31*J31))),"",IF(OR(H31,J31,K31)="", "", IF(J31="",H31*K31,H31*J31)))</f>
        <v/>
      </c>
      <c r="V31" s="1291"/>
      <c r="W31" s="1266" t="str">
        <f>IF(ISERROR(IF(OR(I31,J31,K31)="", "", IF(J31="",I31*K31,I31*J31))),"",IF(OR(I31,J31,K31)="", "", IF(J31="",I31*K31,I31*J31)))</f>
        <v/>
      </c>
      <c r="X31" s="737"/>
    </row>
    <row r="32" spans="1:24" ht="15" customHeight="1">
      <c r="A32" s="1281"/>
      <c r="B32" s="724"/>
      <c r="C32" s="725"/>
      <c r="D32" s="985"/>
      <c r="E32" s="986"/>
      <c r="F32" s="986"/>
      <c r="G32" s="986"/>
      <c r="H32" s="727"/>
      <c r="I32" s="728"/>
      <c r="J32" s="988"/>
      <c r="K32" s="989"/>
      <c r="L32" s="1264"/>
      <c r="M32" s="1265" t="str">
        <f t="shared" ref="M32:M61" si="6">IF(ISERROR(IF(OR(D32,J32,K32)="", "", IF(J32="",D32*K32,D32*J32))),"",IF(OR(D32,J32,K32)="", "", IF(J32="",D32*K32,D32*J32)))</f>
        <v/>
      </c>
      <c r="N32" s="1291"/>
      <c r="O32" s="1265" t="str">
        <f>IF(ISERROR(IF(OR(E32,J32,K32)="", "", IF(J32="",E32*K32,E32*J32))),"",IF(OR(E32,J32,K32)="", "", IF(J32="",E32*K32,E32*J32)))</f>
        <v/>
      </c>
      <c r="P32" s="1291"/>
      <c r="Q32" s="1265" t="str">
        <f t="shared" si="2"/>
        <v/>
      </c>
      <c r="R32" s="1291"/>
      <c r="S32" s="1265" t="str">
        <f t="shared" ref="S32:S61" si="7">IF(ISERROR(IF(OR(G32,J32,K32)="", "", IF(J32="",G32*K32,G32*J32))),"",IF(OR(G32,J32,K32)="", "", IF(J32="",G32*K32,G32*J32)))</f>
        <v/>
      </c>
      <c r="T32" s="1291"/>
      <c r="U32" s="1265" t="str">
        <f t="shared" ref="U32:U61" si="8">IF(ISERROR(IF(OR(H32,J32,K32)="", "", IF(J32="",H32*K32,H32*J32))),"",IF(OR(H32,J32,K32)="", "", IF(J32="",H32*K32,H32*J32)))</f>
        <v/>
      </c>
      <c r="V32" s="1291"/>
      <c r="W32" s="1266" t="str">
        <f t="shared" ref="W32:W61" si="9">IF(ISERROR(IF(OR(I32,J32,K32)="", "", IF(J32="",I32*K32,I32*J32))),"",IF(OR(I32,J32,K32)="", "", IF(J32="",I32*K32,I32*J32)))</f>
        <v/>
      </c>
      <c r="X32" s="737"/>
    </row>
    <row r="33" spans="1:24" ht="15" customHeight="1">
      <c r="A33" s="1281"/>
      <c r="B33" s="724"/>
      <c r="C33" s="725"/>
      <c r="D33" s="985"/>
      <c r="E33" s="986"/>
      <c r="F33" s="986"/>
      <c r="G33" s="986"/>
      <c r="H33" s="727"/>
      <c r="I33" s="728"/>
      <c r="J33" s="988"/>
      <c r="K33" s="989"/>
      <c r="L33" s="1264"/>
      <c r="M33" s="1265" t="str">
        <f t="shared" si="6"/>
        <v/>
      </c>
      <c r="N33" s="1291"/>
      <c r="O33" s="1265" t="str">
        <f t="shared" ref="O33:O61" si="10">IF(ISERROR(IF(OR(E33,J33,K33)="", "", IF(J33="",E33*K33,E33*J33))),"",IF(OR(E33,J33,K33)="", "", IF(J33="",E33*K33,E33*J33)))</f>
        <v/>
      </c>
      <c r="P33" s="1291"/>
      <c r="Q33" s="1265" t="str">
        <f t="shared" si="2"/>
        <v/>
      </c>
      <c r="R33" s="1291"/>
      <c r="S33" s="1265" t="str">
        <f t="shared" si="7"/>
        <v/>
      </c>
      <c r="T33" s="1291"/>
      <c r="U33" s="1265" t="str">
        <f t="shared" si="8"/>
        <v/>
      </c>
      <c r="V33" s="1291"/>
      <c r="W33" s="1266" t="str">
        <f t="shared" si="9"/>
        <v/>
      </c>
      <c r="X33" s="737"/>
    </row>
    <row r="34" spans="1:24" ht="15" customHeight="1">
      <c r="A34" s="1281"/>
      <c r="B34" s="724"/>
      <c r="C34" s="725"/>
      <c r="D34" s="985"/>
      <c r="E34" s="986"/>
      <c r="F34" s="986"/>
      <c r="G34" s="986"/>
      <c r="H34" s="727"/>
      <c r="I34" s="728"/>
      <c r="J34" s="988"/>
      <c r="K34" s="989"/>
      <c r="L34" s="1264"/>
      <c r="M34" s="1265" t="str">
        <f t="shared" si="6"/>
        <v/>
      </c>
      <c r="N34" s="1291"/>
      <c r="O34" s="1265" t="str">
        <f>IF(ISERROR(IF(OR(E34,J34,K34)="", "", IF(J34="",E34*K34,E34*J34))),"",IF(OR(E34,J34,K34)="", "", IF(J34="",E34*K34,E34*J34)))</f>
        <v/>
      </c>
      <c r="P34" s="1291"/>
      <c r="Q34" s="1265" t="str">
        <f t="shared" si="2"/>
        <v/>
      </c>
      <c r="R34" s="1291"/>
      <c r="S34" s="1265" t="str">
        <f t="shared" si="7"/>
        <v/>
      </c>
      <c r="T34" s="1291"/>
      <c r="U34" s="1265" t="str">
        <f t="shared" si="8"/>
        <v/>
      </c>
      <c r="V34" s="1291"/>
      <c r="W34" s="1266" t="str">
        <f t="shared" si="9"/>
        <v/>
      </c>
      <c r="X34" s="737"/>
    </row>
    <row r="35" spans="1:24" ht="15" customHeight="1">
      <c r="A35" s="1281"/>
      <c r="B35" s="724"/>
      <c r="C35" s="725"/>
      <c r="D35" s="985"/>
      <c r="E35" s="986"/>
      <c r="F35" s="986"/>
      <c r="G35" s="986"/>
      <c r="H35" s="727"/>
      <c r="I35" s="728"/>
      <c r="J35" s="988"/>
      <c r="K35" s="989"/>
      <c r="L35" s="1264"/>
      <c r="M35" s="1265" t="str">
        <f t="shared" si="6"/>
        <v/>
      </c>
      <c r="N35" s="1291"/>
      <c r="O35" s="1265" t="str">
        <f t="shared" si="10"/>
        <v/>
      </c>
      <c r="P35" s="1291"/>
      <c r="Q35" s="1265" t="str">
        <f t="shared" si="2"/>
        <v/>
      </c>
      <c r="R35" s="1291"/>
      <c r="S35" s="1265" t="str">
        <f t="shared" si="7"/>
        <v/>
      </c>
      <c r="T35" s="1291"/>
      <c r="U35" s="1265" t="str">
        <f t="shared" si="8"/>
        <v/>
      </c>
      <c r="V35" s="1291"/>
      <c r="W35" s="1266" t="str">
        <f t="shared" si="9"/>
        <v/>
      </c>
      <c r="X35" s="737"/>
    </row>
    <row r="36" spans="1:24" ht="15" customHeight="1">
      <c r="A36" s="1281"/>
      <c r="B36" s="724"/>
      <c r="C36" s="725"/>
      <c r="D36" s="985"/>
      <c r="E36" s="986"/>
      <c r="F36" s="986"/>
      <c r="G36" s="986"/>
      <c r="H36" s="727"/>
      <c r="I36" s="728"/>
      <c r="J36" s="988"/>
      <c r="K36" s="989"/>
      <c r="L36" s="1264"/>
      <c r="M36" s="1265" t="str">
        <f t="shared" si="6"/>
        <v/>
      </c>
      <c r="N36" s="1291"/>
      <c r="O36" s="1265" t="str">
        <f t="shared" si="10"/>
        <v/>
      </c>
      <c r="P36" s="1291"/>
      <c r="Q36" s="1265" t="str">
        <f t="shared" si="2"/>
        <v/>
      </c>
      <c r="R36" s="1291"/>
      <c r="S36" s="1265" t="str">
        <f t="shared" si="7"/>
        <v/>
      </c>
      <c r="T36" s="1291"/>
      <c r="U36" s="1265" t="str">
        <f t="shared" si="8"/>
        <v/>
      </c>
      <c r="V36" s="1291"/>
      <c r="W36" s="1266" t="str">
        <f t="shared" si="9"/>
        <v/>
      </c>
      <c r="X36" s="737"/>
    </row>
    <row r="37" spans="1:24" ht="15" customHeight="1">
      <c r="A37" s="1281"/>
      <c r="B37" s="724"/>
      <c r="C37" s="725"/>
      <c r="D37" s="985"/>
      <c r="E37" s="986"/>
      <c r="F37" s="986"/>
      <c r="G37" s="986"/>
      <c r="H37" s="727"/>
      <c r="I37" s="728"/>
      <c r="J37" s="988"/>
      <c r="K37" s="989"/>
      <c r="L37" s="1264"/>
      <c r="M37" s="1265" t="str">
        <f t="shared" si="6"/>
        <v/>
      </c>
      <c r="N37" s="1291"/>
      <c r="O37" s="1265" t="str">
        <f t="shared" si="10"/>
        <v/>
      </c>
      <c r="P37" s="1291"/>
      <c r="Q37" s="1265" t="str">
        <f t="shared" si="2"/>
        <v/>
      </c>
      <c r="R37" s="1291"/>
      <c r="S37" s="1265" t="str">
        <f t="shared" si="7"/>
        <v/>
      </c>
      <c r="T37" s="1291"/>
      <c r="U37" s="1265" t="str">
        <f t="shared" si="8"/>
        <v/>
      </c>
      <c r="V37" s="1291"/>
      <c r="W37" s="1266" t="str">
        <f t="shared" si="9"/>
        <v/>
      </c>
      <c r="X37" s="737"/>
    </row>
    <row r="38" spans="1:24" ht="15" customHeight="1">
      <c r="A38" s="1281"/>
      <c r="B38" s="724"/>
      <c r="C38" s="725"/>
      <c r="D38" s="985"/>
      <c r="E38" s="986"/>
      <c r="F38" s="986"/>
      <c r="G38" s="986"/>
      <c r="H38" s="727"/>
      <c r="I38" s="728"/>
      <c r="J38" s="988"/>
      <c r="K38" s="989"/>
      <c r="L38" s="1264"/>
      <c r="M38" s="1265" t="str">
        <f t="shared" si="6"/>
        <v/>
      </c>
      <c r="N38" s="1291"/>
      <c r="O38" s="1265" t="str">
        <f t="shared" si="10"/>
        <v/>
      </c>
      <c r="P38" s="1291"/>
      <c r="Q38" s="1265" t="str">
        <f t="shared" si="2"/>
        <v/>
      </c>
      <c r="R38" s="1291"/>
      <c r="S38" s="1265" t="str">
        <f t="shared" si="7"/>
        <v/>
      </c>
      <c r="T38" s="1291"/>
      <c r="U38" s="1265" t="str">
        <f t="shared" si="8"/>
        <v/>
      </c>
      <c r="V38" s="1291"/>
      <c r="W38" s="1266" t="str">
        <f t="shared" si="9"/>
        <v/>
      </c>
      <c r="X38" s="737"/>
    </row>
    <row r="39" spans="1:24" ht="15" customHeight="1">
      <c r="A39" s="1281"/>
      <c r="B39" s="724"/>
      <c r="C39" s="725"/>
      <c r="D39" s="985"/>
      <c r="E39" s="986"/>
      <c r="F39" s="986"/>
      <c r="G39" s="986"/>
      <c r="H39" s="727"/>
      <c r="I39" s="728"/>
      <c r="J39" s="988"/>
      <c r="K39" s="989"/>
      <c r="L39" s="1264"/>
      <c r="M39" s="1265" t="str">
        <f t="shared" si="6"/>
        <v/>
      </c>
      <c r="N39" s="1291"/>
      <c r="O39" s="1265" t="str">
        <f t="shared" si="10"/>
        <v/>
      </c>
      <c r="P39" s="1291"/>
      <c r="Q39" s="1265" t="str">
        <f t="shared" si="2"/>
        <v/>
      </c>
      <c r="R39" s="1291"/>
      <c r="S39" s="1265" t="str">
        <f t="shared" si="7"/>
        <v/>
      </c>
      <c r="T39" s="1291"/>
      <c r="U39" s="1265" t="str">
        <f t="shared" si="8"/>
        <v/>
      </c>
      <c r="V39" s="1291"/>
      <c r="W39" s="1266" t="str">
        <f t="shared" si="9"/>
        <v/>
      </c>
      <c r="X39" s="737"/>
    </row>
    <row r="40" spans="1:24" ht="15" customHeight="1">
      <c r="A40" s="1281"/>
      <c r="B40" s="724"/>
      <c r="C40" s="725"/>
      <c r="D40" s="985"/>
      <c r="E40" s="986"/>
      <c r="F40" s="986"/>
      <c r="G40" s="986"/>
      <c r="H40" s="727"/>
      <c r="I40" s="728"/>
      <c r="J40" s="988"/>
      <c r="K40" s="989"/>
      <c r="L40" s="1264"/>
      <c r="M40" s="1265" t="str">
        <f t="shared" si="6"/>
        <v/>
      </c>
      <c r="N40" s="1291"/>
      <c r="O40" s="1265" t="str">
        <f t="shared" si="10"/>
        <v/>
      </c>
      <c r="P40" s="1291"/>
      <c r="Q40" s="1265" t="str">
        <f t="shared" si="2"/>
        <v/>
      </c>
      <c r="R40" s="1291"/>
      <c r="S40" s="1265" t="str">
        <f t="shared" si="7"/>
        <v/>
      </c>
      <c r="T40" s="1291"/>
      <c r="U40" s="1265" t="str">
        <f t="shared" si="8"/>
        <v/>
      </c>
      <c r="V40" s="1291"/>
      <c r="W40" s="1266" t="str">
        <f t="shared" si="9"/>
        <v/>
      </c>
      <c r="X40" s="737"/>
    </row>
    <row r="41" spans="1:24" ht="15" customHeight="1">
      <c r="A41" s="1281"/>
      <c r="B41" s="724"/>
      <c r="C41" s="725"/>
      <c r="D41" s="985"/>
      <c r="E41" s="986"/>
      <c r="F41" s="986"/>
      <c r="G41" s="986"/>
      <c r="H41" s="727"/>
      <c r="I41" s="728"/>
      <c r="J41" s="988"/>
      <c r="K41" s="989"/>
      <c r="L41" s="1264"/>
      <c r="M41" s="1265" t="str">
        <f t="shared" si="6"/>
        <v/>
      </c>
      <c r="N41" s="1291"/>
      <c r="O41" s="1265" t="str">
        <f t="shared" si="10"/>
        <v/>
      </c>
      <c r="P41" s="1291"/>
      <c r="Q41" s="1265" t="str">
        <f t="shared" si="2"/>
        <v/>
      </c>
      <c r="R41" s="1291"/>
      <c r="S41" s="1265" t="str">
        <f t="shared" si="7"/>
        <v/>
      </c>
      <c r="T41" s="1291"/>
      <c r="U41" s="1265" t="str">
        <f t="shared" si="8"/>
        <v/>
      </c>
      <c r="V41" s="1291"/>
      <c r="W41" s="1266" t="str">
        <f t="shared" si="9"/>
        <v/>
      </c>
      <c r="X41" s="737"/>
    </row>
    <row r="42" spans="1:24" ht="15" customHeight="1">
      <c r="A42" s="1281"/>
      <c r="B42" s="724"/>
      <c r="C42" s="725"/>
      <c r="D42" s="985"/>
      <c r="E42" s="986"/>
      <c r="F42" s="986"/>
      <c r="G42" s="986"/>
      <c r="H42" s="727"/>
      <c r="I42" s="728"/>
      <c r="J42" s="988"/>
      <c r="K42" s="989"/>
      <c r="L42" s="1264"/>
      <c r="M42" s="1265" t="str">
        <f t="shared" si="6"/>
        <v/>
      </c>
      <c r="N42" s="1291"/>
      <c r="O42" s="1265" t="str">
        <f t="shared" si="10"/>
        <v/>
      </c>
      <c r="P42" s="1291"/>
      <c r="Q42" s="1265" t="str">
        <f t="shared" si="2"/>
        <v/>
      </c>
      <c r="R42" s="1291"/>
      <c r="S42" s="1265" t="str">
        <f t="shared" si="7"/>
        <v/>
      </c>
      <c r="T42" s="1291"/>
      <c r="U42" s="1265" t="str">
        <f t="shared" si="8"/>
        <v/>
      </c>
      <c r="V42" s="1291"/>
      <c r="W42" s="1266" t="str">
        <f t="shared" si="9"/>
        <v/>
      </c>
      <c r="X42" s="737"/>
    </row>
    <row r="43" spans="1:24" ht="15" customHeight="1">
      <c r="A43" s="1281"/>
      <c r="B43" s="724"/>
      <c r="C43" s="725"/>
      <c r="D43" s="726"/>
      <c r="E43" s="727"/>
      <c r="F43" s="727"/>
      <c r="G43" s="727"/>
      <c r="H43" s="727"/>
      <c r="I43" s="728"/>
      <c r="J43" s="729"/>
      <c r="K43" s="730"/>
      <c r="L43" s="1264"/>
      <c r="M43" s="1265" t="str">
        <f t="shared" si="6"/>
        <v/>
      </c>
      <c r="N43" s="1291"/>
      <c r="O43" s="1265" t="str">
        <f t="shared" si="10"/>
        <v/>
      </c>
      <c r="P43" s="1291"/>
      <c r="Q43" s="1265" t="str">
        <f t="shared" si="2"/>
        <v/>
      </c>
      <c r="R43" s="1291"/>
      <c r="S43" s="1265" t="str">
        <f t="shared" si="7"/>
        <v/>
      </c>
      <c r="T43" s="1291"/>
      <c r="U43" s="1265" t="str">
        <f t="shared" si="8"/>
        <v/>
      </c>
      <c r="V43" s="1291"/>
      <c r="W43" s="1266" t="str">
        <f t="shared" si="9"/>
        <v/>
      </c>
      <c r="X43" s="737"/>
    </row>
    <row r="44" spans="1:24" ht="15" customHeight="1">
      <c r="A44" s="1281"/>
      <c r="B44" s="724"/>
      <c r="C44" s="725"/>
      <c r="D44" s="726"/>
      <c r="E44" s="727"/>
      <c r="F44" s="727"/>
      <c r="G44" s="727"/>
      <c r="H44" s="727"/>
      <c r="I44" s="728"/>
      <c r="J44" s="729"/>
      <c r="K44" s="730"/>
      <c r="L44" s="1264"/>
      <c r="M44" s="1265" t="str">
        <f t="shared" si="6"/>
        <v/>
      </c>
      <c r="N44" s="1291"/>
      <c r="O44" s="1265" t="str">
        <f t="shared" si="10"/>
        <v/>
      </c>
      <c r="P44" s="1291"/>
      <c r="Q44" s="1265" t="str">
        <f t="shared" si="2"/>
        <v/>
      </c>
      <c r="R44" s="1291"/>
      <c r="S44" s="1265" t="str">
        <f t="shared" si="7"/>
        <v/>
      </c>
      <c r="T44" s="1291"/>
      <c r="U44" s="1265" t="str">
        <f t="shared" si="8"/>
        <v/>
      </c>
      <c r="V44" s="1291"/>
      <c r="W44" s="1266" t="str">
        <f t="shared" si="9"/>
        <v/>
      </c>
      <c r="X44" s="737"/>
    </row>
    <row r="45" spans="1:24" ht="15" customHeight="1">
      <c r="A45" s="1281"/>
      <c r="B45" s="724"/>
      <c r="C45" s="725"/>
      <c r="D45" s="726"/>
      <c r="E45" s="727"/>
      <c r="F45" s="727"/>
      <c r="G45" s="727"/>
      <c r="H45" s="727"/>
      <c r="I45" s="728"/>
      <c r="J45" s="729"/>
      <c r="K45" s="730"/>
      <c r="L45" s="1264"/>
      <c r="M45" s="1265" t="str">
        <f t="shared" si="6"/>
        <v/>
      </c>
      <c r="N45" s="1291"/>
      <c r="O45" s="1265" t="str">
        <f t="shared" si="10"/>
        <v/>
      </c>
      <c r="P45" s="1291"/>
      <c r="Q45" s="1265" t="str">
        <f t="shared" si="2"/>
        <v/>
      </c>
      <c r="R45" s="1291"/>
      <c r="S45" s="1265" t="str">
        <f t="shared" si="7"/>
        <v/>
      </c>
      <c r="T45" s="1291"/>
      <c r="U45" s="1265" t="str">
        <f t="shared" si="8"/>
        <v/>
      </c>
      <c r="V45" s="1291"/>
      <c r="W45" s="1266" t="str">
        <f t="shared" si="9"/>
        <v/>
      </c>
      <c r="X45" s="737"/>
    </row>
    <row r="46" spans="1:24" ht="15" customHeight="1">
      <c r="A46" s="1281"/>
      <c r="B46" s="724"/>
      <c r="C46" s="725"/>
      <c r="D46" s="726"/>
      <c r="E46" s="727"/>
      <c r="F46" s="727"/>
      <c r="G46" s="727"/>
      <c r="H46" s="727"/>
      <c r="I46" s="728"/>
      <c r="J46" s="729"/>
      <c r="K46" s="730"/>
      <c r="L46" s="1264"/>
      <c r="M46" s="1265" t="str">
        <f t="shared" si="6"/>
        <v/>
      </c>
      <c r="N46" s="1291"/>
      <c r="O46" s="1265" t="str">
        <f t="shared" si="10"/>
        <v/>
      </c>
      <c r="P46" s="1291"/>
      <c r="Q46" s="1265" t="str">
        <f t="shared" si="2"/>
        <v/>
      </c>
      <c r="R46" s="1291"/>
      <c r="S46" s="1265" t="str">
        <f t="shared" si="7"/>
        <v/>
      </c>
      <c r="T46" s="1291"/>
      <c r="U46" s="1265" t="str">
        <f t="shared" si="8"/>
        <v/>
      </c>
      <c r="V46" s="1291"/>
      <c r="W46" s="1266" t="str">
        <f t="shared" si="9"/>
        <v/>
      </c>
      <c r="X46" s="737"/>
    </row>
    <row r="47" spans="1:24" ht="15" customHeight="1">
      <c r="A47" s="1281"/>
      <c r="B47" s="724"/>
      <c r="C47" s="725"/>
      <c r="D47" s="726"/>
      <c r="E47" s="727"/>
      <c r="F47" s="727"/>
      <c r="G47" s="727"/>
      <c r="H47" s="727"/>
      <c r="I47" s="728"/>
      <c r="J47" s="729"/>
      <c r="K47" s="730"/>
      <c r="L47" s="1264"/>
      <c r="M47" s="1265" t="str">
        <f t="shared" si="6"/>
        <v/>
      </c>
      <c r="N47" s="1291"/>
      <c r="O47" s="1265" t="str">
        <f t="shared" si="10"/>
        <v/>
      </c>
      <c r="P47" s="1291"/>
      <c r="Q47" s="1265" t="str">
        <f t="shared" si="2"/>
        <v/>
      </c>
      <c r="R47" s="1291"/>
      <c r="S47" s="1265" t="str">
        <f t="shared" si="7"/>
        <v/>
      </c>
      <c r="T47" s="1291"/>
      <c r="U47" s="1265" t="str">
        <f t="shared" si="8"/>
        <v/>
      </c>
      <c r="V47" s="1291"/>
      <c r="W47" s="1266" t="str">
        <f t="shared" si="9"/>
        <v/>
      </c>
      <c r="X47" s="737"/>
    </row>
    <row r="48" spans="1:24" ht="15" customHeight="1">
      <c r="A48" s="1294" t="s">
        <v>1177</v>
      </c>
      <c r="B48" s="724"/>
      <c r="C48" s="725"/>
      <c r="D48" s="726"/>
      <c r="E48" s="727"/>
      <c r="F48" s="727"/>
      <c r="G48" s="727"/>
      <c r="H48" s="727"/>
      <c r="I48" s="728"/>
      <c r="J48" s="729"/>
      <c r="K48" s="730"/>
      <c r="L48" s="1264"/>
      <c r="M48" s="1265" t="str">
        <f t="shared" si="6"/>
        <v/>
      </c>
      <c r="N48" s="1291"/>
      <c r="O48" s="1265" t="str">
        <f t="shared" si="10"/>
        <v/>
      </c>
      <c r="P48" s="1291"/>
      <c r="Q48" s="1265" t="str">
        <f t="shared" si="2"/>
        <v/>
      </c>
      <c r="R48" s="1291"/>
      <c r="S48" s="1265" t="str">
        <f t="shared" si="7"/>
        <v/>
      </c>
      <c r="T48" s="1291"/>
      <c r="U48" s="1265" t="str">
        <f t="shared" si="8"/>
        <v/>
      </c>
      <c r="V48" s="1291"/>
      <c r="W48" s="1266" t="str">
        <f t="shared" si="9"/>
        <v/>
      </c>
      <c r="X48" s="737"/>
    </row>
    <row r="49" spans="1:24" ht="15" customHeight="1">
      <c r="A49" s="1293" t="s">
        <v>1180</v>
      </c>
      <c r="B49" s="724"/>
      <c r="C49" s="725"/>
      <c r="D49" s="726"/>
      <c r="E49" s="727"/>
      <c r="F49" s="727"/>
      <c r="G49" s="727"/>
      <c r="H49" s="727"/>
      <c r="I49" s="728"/>
      <c r="J49" s="729"/>
      <c r="K49" s="730"/>
      <c r="L49" s="1264"/>
      <c r="M49" s="1265" t="str">
        <f t="shared" si="6"/>
        <v/>
      </c>
      <c r="N49" s="1291"/>
      <c r="O49" s="1265" t="str">
        <f t="shared" si="10"/>
        <v/>
      </c>
      <c r="P49" s="1291"/>
      <c r="Q49" s="1265" t="str">
        <f t="shared" si="2"/>
        <v/>
      </c>
      <c r="R49" s="1291"/>
      <c r="S49" s="1265" t="str">
        <f t="shared" si="7"/>
        <v/>
      </c>
      <c r="T49" s="1291"/>
      <c r="U49" s="1265" t="str">
        <f t="shared" si="8"/>
        <v/>
      </c>
      <c r="V49" s="1291"/>
      <c r="W49" s="1266" t="str">
        <f t="shared" si="9"/>
        <v/>
      </c>
      <c r="X49" s="737"/>
    </row>
    <row r="50" spans="1:24" ht="15" customHeight="1">
      <c r="A50" s="1384" t="s">
        <v>1181</v>
      </c>
      <c r="B50" s="724"/>
      <c r="C50" s="725"/>
      <c r="D50" s="726"/>
      <c r="E50" s="727"/>
      <c r="F50" s="727"/>
      <c r="G50" s="727"/>
      <c r="H50" s="727"/>
      <c r="I50" s="728"/>
      <c r="J50" s="729"/>
      <c r="K50" s="730"/>
      <c r="L50" s="1264"/>
      <c r="M50" s="1265" t="str">
        <f t="shared" si="6"/>
        <v/>
      </c>
      <c r="N50" s="1291"/>
      <c r="O50" s="1265" t="str">
        <f t="shared" si="10"/>
        <v/>
      </c>
      <c r="P50" s="1291"/>
      <c r="Q50" s="1265" t="str">
        <f t="shared" si="2"/>
        <v/>
      </c>
      <c r="R50" s="1291"/>
      <c r="S50" s="1265" t="str">
        <f t="shared" si="7"/>
        <v/>
      </c>
      <c r="T50" s="1291"/>
      <c r="U50" s="1265" t="str">
        <f t="shared" si="8"/>
        <v/>
      </c>
      <c r="V50" s="1291"/>
      <c r="W50" s="1266" t="str">
        <f t="shared" si="9"/>
        <v/>
      </c>
      <c r="X50" s="737"/>
    </row>
    <row r="51" spans="1:24" ht="15" customHeight="1">
      <c r="A51" s="1281"/>
      <c r="B51" s="724"/>
      <c r="C51" s="725"/>
      <c r="D51" s="726"/>
      <c r="E51" s="727"/>
      <c r="F51" s="727"/>
      <c r="G51" s="727"/>
      <c r="H51" s="727"/>
      <c r="I51" s="728"/>
      <c r="J51" s="729"/>
      <c r="K51" s="730"/>
      <c r="L51" s="1264"/>
      <c r="M51" s="1265" t="str">
        <f t="shared" si="6"/>
        <v/>
      </c>
      <c r="N51" s="1291"/>
      <c r="O51" s="1265" t="str">
        <f t="shared" si="10"/>
        <v/>
      </c>
      <c r="P51" s="1291"/>
      <c r="Q51" s="1265" t="str">
        <f t="shared" si="2"/>
        <v/>
      </c>
      <c r="R51" s="1291"/>
      <c r="S51" s="1265" t="str">
        <f t="shared" si="7"/>
        <v/>
      </c>
      <c r="T51" s="1291"/>
      <c r="U51" s="1265" t="str">
        <f t="shared" si="8"/>
        <v/>
      </c>
      <c r="V51" s="1291"/>
      <c r="W51" s="1266" t="str">
        <f t="shared" si="9"/>
        <v/>
      </c>
      <c r="X51" s="737"/>
    </row>
    <row r="52" spans="1:24" ht="15" customHeight="1">
      <c r="A52" s="1281"/>
      <c r="B52" s="724"/>
      <c r="C52" s="725"/>
      <c r="D52" s="726"/>
      <c r="E52" s="727"/>
      <c r="F52" s="727"/>
      <c r="G52" s="727"/>
      <c r="H52" s="727"/>
      <c r="I52" s="728"/>
      <c r="J52" s="729"/>
      <c r="K52" s="730"/>
      <c r="L52" s="1264"/>
      <c r="M52" s="1265" t="str">
        <f t="shared" si="6"/>
        <v/>
      </c>
      <c r="N52" s="1291"/>
      <c r="O52" s="1265" t="str">
        <f t="shared" si="10"/>
        <v/>
      </c>
      <c r="P52" s="1291"/>
      <c r="Q52" s="1265" t="str">
        <f t="shared" si="2"/>
        <v/>
      </c>
      <c r="R52" s="1291"/>
      <c r="S52" s="1265" t="str">
        <f t="shared" si="7"/>
        <v/>
      </c>
      <c r="T52" s="1291"/>
      <c r="U52" s="1265" t="str">
        <f t="shared" si="8"/>
        <v/>
      </c>
      <c r="V52" s="1291"/>
      <c r="W52" s="1266" t="str">
        <f t="shared" si="9"/>
        <v/>
      </c>
      <c r="X52" s="737"/>
    </row>
    <row r="53" spans="1:24" ht="15" customHeight="1">
      <c r="A53" s="1281"/>
      <c r="B53" s="724"/>
      <c r="C53" s="725"/>
      <c r="D53" s="726"/>
      <c r="E53" s="727"/>
      <c r="F53" s="727"/>
      <c r="G53" s="727"/>
      <c r="H53" s="727"/>
      <c r="I53" s="728"/>
      <c r="J53" s="729"/>
      <c r="K53" s="730"/>
      <c r="L53" s="1264"/>
      <c r="M53" s="1265" t="str">
        <f t="shared" si="6"/>
        <v/>
      </c>
      <c r="N53" s="1291"/>
      <c r="O53" s="1265" t="str">
        <f t="shared" si="10"/>
        <v/>
      </c>
      <c r="P53" s="1291"/>
      <c r="Q53" s="1265" t="str">
        <f t="shared" si="2"/>
        <v/>
      </c>
      <c r="R53" s="1291"/>
      <c r="S53" s="1265" t="str">
        <f t="shared" si="7"/>
        <v/>
      </c>
      <c r="T53" s="1291"/>
      <c r="U53" s="1265" t="str">
        <f t="shared" si="8"/>
        <v/>
      </c>
      <c r="V53" s="1291"/>
      <c r="W53" s="1266" t="str">
        <f t="shared" si="9"/>
        <v/>
      </c>
      <c r="X53" s="737"/>
    </row>
    <row r="54" spans="1:24" ht="15" customHeight="1">
      <c r="A54" s="1281"/>
      <c r="B54" s="724"/>
      <c r="C54" s="725"/>
      <c r="D54" s="726"/>
      <c r="E54" s="727"/>
      <c r="F54" s="727"/>
      <c r="G54" s="727"/>
      <c r="H54" s="727"/>
      <c r="I54" s="728"/>
      <c r="J54" s="729"/>
      <c r="K54" s="730"/>
      <c r="L54" s="1264"/>
      <c r="M54" s="1265" t="str">
        <f t="shared" si="6"/>
        <v/>
      </c>
      <c r="N54" s="1291"/>
      <c r="O54" s="1265" t="str">
        <f t="shared" si="10"/>
        <v/>
      </c>
      <c r="P54" s="1291"/>
      <c r="Q54" s="1265" t="str">
        <f t="shared" si="2"/>
        <v/>
      </c>
      <c r="R54" s="1291"/>
      <c r="S54" s="1265" t="str">
        <f t="shared" si="7"/>
        <v/>
      </c>
      <c r="T54" s="1291"/>
      <c r="U54" s="1265" t="str">
        <f t="shared" si="8"/>
        <v/>
      </c>
      <c r="V54" s="1291"/>
      <c r="W54" s="1266" t="str">
        <f t="shared" si="9"/>
        <v/>
      </c>
      <c r="X54" s="737"/>
    </row>
    <row r="55" spans="1:24" ht="15" customHeight="1">
      <c r="A55" s="1281"/>
      <c r="B55" s="724"/>
      <c r="C55" s="725"/>
      <c r="D55" s="726"/>
      <c r="E55" s="727"/>
      <c r="F55" s="727"/>
      <c r="G55" s="727"/>
      <c r="H55" s="727"/>
      <c r="I55" s="728"/>
      <c r="J55" s="729"/>
      <c r="K55" s="730"/>
      <c r="L55" s="1264"/>
      <c r="M55" s="1265" t="str">
        <f t="shared" si="6"/>
        <v/>
      </c>
      <c r="N55" s="1291"/>
      <c r="O55" s="1265" t="str">
        <f t="shared" si="10"/>
        <v/>
      </c>
      <c r="P55" s="1291"/>
      <c r="Q55" s="1265" t="str">
        <f t="shared" si="2"/>
        <v/>
      </c>
      <c r="R55" s="1291"/>
      <c r="S55" s="1265" t="str">
        <f t="shared" si="7"/>
        <v/>
      </c>
      <c r="T55" s="1291"/>
      <c r="U55" s="1265" t="str">
        <f t="shared" si="8"/>
        <v/>
      </c>
      <c r="V55" s="1291"/>
      <c r="W55" s="1266" t="str">
        <f t="shared" si="9"/>
        <v/>
      </c>
      <c r="X55" s="737"/>
    </row>
    <row r="56" spans="1:24" ht="15" customHeight="1">
      <c r="A56" s="1281"/>
      <c r="B56" s="724"/>
      <c r="C56" s="725"/>
      <c r="D56" s="726"/>
      <c r="E56" s="727"/>
      <c r="F56" s="727"/>
      <c r="G56" s="727"/>
      <c r="H56" s="727"/>
      <c r="I56" s="728"/>
      <c r="J56" s="729"/>
      <c r="K56" s="730"/>
      <c r="L56" s="1264"/>
      <c r="M56" s="1265" t="str">
        <f t="shared" si="6"/>
        <v/>
      </c>
      <c r="N56" s="1291"/>
      <c r="O56" s="1265" t="str">
        <f t="shared" si="10"/>
        <v/>
      </c>
      <c r="P56" s="1291"/>
      <c r="Q56" s="1265" t="str">
        <f t="shared" si="2"/>
        <v/>
      </c>
      <c r="R56" s="1291"/>
      <c r="S56" s="1265" t="str">
        <f t="shared" si="7"/>
        <v/>
      </c>
      <c r="T56" s="1291"/>
      <c r="U56" s="1265" t="str">
        <f t="shared" si="8"/>
        <v/>
      </c>
      <c r="V56" s="1291"/>
      <c r="W56" s="1266" t="str">
        <f t="shared" si="9"/>
        <v/>
      </c>
      <c r="X56" s="737"/>
    </row>
    <row r="57" spans="1:24" ht="15" customHeight="1">
      <c r="A57" s="1281"/>
      <c r="B57" s="724"/>
      <c r="C57" s="725"/>
      <c r="D57" s="726"/>
      <c r="E57" s="727"/>
      <c r="F57" s="727"/>
      <c r="G57" s="727"/>
      <c r="H57" s="727"/>
      <c r="I57" s="728"/>
      <c r="J57" s="729"/>
      <c r="K57" s="730"/>
      <c r="L57" s="1264"/>
      <c r="M57" s="1265" t="str">
        <f t="shared" si="6"/>
        <v/>
      </c>
      <c r="N57" s="1291"/>
      <c r="O57" s="1265" t="str">
        <f t="shared" si="10"/>
        <v/>
      </c>
      <c r="P57" s="1291"/>
      <c r="Q57" s="1265" t="str">
        <f t="shared" si="2"/>
        <v/>
      </c>
      <c r="R57" s="1291"/>
      <c r="S57" s="1265" t="str">
        <f t="shared" si="7"/>
        <v/>
      </c>
      <c r="T57" s="1291"/>
      <c r="U57" s="1265" t="str">
        <f t="shared" si="8"/>
        <v/>
      </c>
      <c r="V57" s="1291"/>
      <c r="W57" s="1266" t="str">
        <f t="shared" si="9"/>
        <v/>
      </c>
      <c r="X57" s="737"/>
    </row>
    <row r="58" spans="1:24" ht="15" customHeight="1">
      <c r="A58" s="1281"/>
      <c r="B58" s="724"/>
      <c r="C58" s="725"/>
      <c r="D58" s="726"/>
      <c r="E58" s="727"/>
      <c r="F58" s="727"/>
      <c r="G58" s="727"/>
      <c r="H58" s="727"/>
      <c r="I58" s="728"/>
      <c r="J58" s="729"/>
      <c r="K58" s="730"/>
      <c r="L58" s="1264"/>
      <c r="M58" s="1265" t="str">
        <f t="shared" si="6"/>
        <v/>
      </c>
      <c r="N58" s="1291"/>
      <c r="O58" s="1265" t="str">
        <f t="shared" si="10"/>
        <v/>
      </c>
      <c r="P58" s="1291"/>
      <c r="Q58" s="1265" t="str">
        <f t="shared" si="2"/>
        <v/>
      </c>
      <c r="R58" s="1291"/>
      <c r="S58" s="1265" t="str">
        <f t="shared" si="7"/>
        <v/>
      </c>
      <c r="T58" s="1291"/>
      <c r="U58" s="1265" t="str">
        <f t="shared" si="8"/>
        <v/>
      </c>
      <c r="V58" s="1291"/>
      <c r="W58" s="1266" t="str">
        <f t="shared" si="9"/>
        <v/>
      </c>
      <c r="X58" s="737"/>
    </row>
    <row r="59" spans="1:24" ht="15" customHeight="1">
      <c r="A59" s="1281"/>
      <c r="B59" s="724"/>
      <c r="C59" s="725"/>
      <c r="D59" s="726"/>
      <c r="E59" s="727"/>
      <c r="F59" s="727"/>
      <c r="G59" s="727"/>
      <c r="H59" s="727"/>
      <c r="I59" s="728"/>
      <c r="J59" s="729"/>
      <c r="K59" s="730"/>
      <c r="L59" s="1264"/>
      <c r="M59" s="1265" t="str">
        <f t="shared" si="6"/>
        <v/>
      </c>
      <c r="N59" s="1291"/>
      <c r="O59" s="1265" t="str">
        <f t="shared" si="10"/>
        <v/>
      </c>
      <c r="P59" s="1291"/>
      <c r="Q59" s="1265" t="str">
        <f t="shared" si="2"/>
        <v/>
      </c>
      <c r="R59" s="1291"/>
      <c r="S59" s="1265" t="str">
        <f t="shared" si="7"/>
        <v/>
      </c>
      <c r="T59" s="1291"/>
      <c r="U59" s="1265" t="str">
        <f t="shared" si="8"/>
        <v/>
      </c>
      <c r="V59" s="1291"/>
      <c r="W59" s="1266" t="str">
        <f t="shared" si="9"/>
        <v/>
      </c>
      <c r="X59" s="737"/>
    </row>
    <row r="60" spans="1:24" ht="15" customHeight="1">
      <c r="A60" s="1281"/>
      <c r="B60" s="724"/>
      <c r="C60" s="725"/>
      <c r="D60" s="726"/>
      <c r="E60" s="727"/>
      <c r="F60" s="727"/>
      <c r="G60" s="727"/>
      <c r="H60" s="727"/>
      <c r="I60" s="728"/>
      <c r="J60" s="729"/>
      <c r="K60" s="730"/>
      <c r="L60" s="1264"/>
      <c r="M60" s="1265" t="str">
        <f t="shared" si="6"/>
        <v/>
      </c>
      <c r="N60" s="1291"/>
      <c r="O60" s="1265" t="str">
        <f t="shared" si="10"/>
        <v/>
      </c>
      <c r="P60" s="1291"/>
      <c r="Q60" s="1265" t="str">
        <f t="shared" si="2"/>
        <v/>
      </c>
      <c r="R60" s="1291"/>
      <c r="S60" s="1265" t="str">
        <f t="shared" si="7"/>
        <v/>
      </c>
      <c r="T60" s="1291"/>
      <c r="U60" s="1265" t="str">
        <f t="shared" si="8"/>
        <v/>
      </c>
      <c r="V60" s="1291"/>
      <c r="W60" s="1266" t="str">
        <f t="shared" si="9"/>
        <v/>
      </c>
      <c r="X60" s="737"/>
    </row>
    <row r="61" spans="1:24" ht="15" customHeight="1">
      <c r="A61" s="1281"/>
      <c r="B61" s="724"/>
      <c r="C61" s="725"/>
      <c r="D61" s="726"/>
      <c r="E61" s="727"/>
      <c r="F61" s="727"/>
      <c r="G61" s="727"/>
      <c r="H61" s="727"/>
      <c r="I61" s="728"/>
      <c r="J61" s="729"/>
      <c r="K61" s="730"/>
      <c r="L61" s="1264"/>
      <c r="M61" s="1265" t="str">
        <f t="shared" si="6"/>
        <v/>
      </c>
      <c r="N61" s="1291"/>
      <c r="O61" s="1265" t="str">
        <f t="shared" si="10"/>
        <v/>
      </c>
      <c r="P61" s="1291"/>
      <c r="Q61" s="1265" t="str">
        <f t="shared" si="2"/>
        <v/>
      </c>
      <c r="R61" s="1291"/>
      <c r="S61" s="1265" t="str">
        <f t="shared" si="7"/>
        <v/>
      </c>
      <c r="T61" s="1291"/>
      <c r="U61" s="1265" t="str">
        <f t="shared" si="8"/>
        <v/>
      </c>
      <c r="V61" s="1291"/>
      <c r="W61" s="1266" t="str">
        <f t="shared" si="9"/>
        <v/>
      </c>
      <c r="X61" s="737"/>
    </row>
    <row r="62" spans="1:24" ht="15" customHeight="1" thickBot="1">
      <c r="A62" s="1281"/>
      <c r="B62" s="724"/>
      <c r="C62" s="725"/>
      <c r="D62" s="726"/>
      <c r="E62" s="727"/>
      <c r="F62" s="727"/>
      <c r="G62" s="727"/>
      <c r="H62" s="727"/>
      <c r="I62" s="728"/>
      <c r="J62" s="1451"/>
      <c r="K62" s="1452"/>
      <c r="L62" s="1270"/>
      <c r="M62" s="1269" t="str">
        <f>IF(ISERROR(IF(OR(D62,J62,K62)="", "", IF(J62="",D62*K62,D62*J62))),"",IF(OR(D62,J62,K62)="", "", IF(J62="",D62*K62,D62*J62)))</f>
        <v/>
      </c>
      <c r="N62" s="1292"/>
      <c r="O62" s="1269" t="str">
        <f>IF(ISERROR(IF(OR(E62,J62,K62)="", "", IF(J62="",E62*K62,E62*J62))),"",IF(OR(E62,J62,K62)="", "", IF(J62="",E62*K62,E62*J62)))</f>
        <v/>
      </c>
      <c r="P62" s="1292"/>
      <c r="Q62" s="1269" t="str">
        <f t="shared" si="2"/>
        <v/>
      </c>
      <c r="R62" s="1292"/>
      <c r="S62" s="1269" t="str">
        <f>IF(ISERROR(IF(OR(G62,J62,K62)="", "", IF(J62="",G62*K62,G62*J62))),"",IF(OR(G62,J62,K62)="", "", IF(J62="",G62*K62,G62*J62)))</f>
        <v/>
      </c>
      <c r="T62" s="1292"/>
      <c r="U62" s="1269" t="str">
        <f>IF(ISERROR(IF(OR(H62,J62,K62)="", "", IF(J62="",H62*K62,H62*J62))),"",IF(OR(H62,J62,K62)="", "", IF(J62="",H62*K62,H62*J62)))</f>
        <v/>
      </c>
      <c r="V62" s="1292"/>
      <c r="W62" s="1271" t="str">
        <f>IF(ISERROR(IF(OR(I62,J62,K62)="", "", IF(J62="",I62*K62,I62*J62))),"",IF(OR(I62,J62,K62)="", "", IF(J62="",I62*K62,I62*J62)))</f>
        <v/>
      </c>
      <c r="X62" s="1453"/>
    </row>
    <row r="63" spans="1:24" ht="15" customHeight="1" thickBot="1">
      <c r="A63" s="1281"/>
      <c r="B63" s="2932" t="s">
        <v>541</v>
      </c>
      <c r="C63" s="2933"/>
      <c r="D63" s="2933"/>
      <c r="E63" s="2933"/>
      <c r="F63" s="2933"/>
      <c r="G63" s="2933"/>
      <c r="H63" s="2933"/>
      <c r="I63" s="2934"/>
      <c r="J63" s="1444">
        <f>SUM(J30:J62)</f>
        <v>0</v>
      </c>
      <c r="K63" s="1445">
        <f>SUM(K30:K62)</f>
        <v>0</v>
      </c>
      <c r="L63" s="1446" t="s">
        <v>548</v>
      </c>
      <c r="M63" s="1447">
        <f>SUM(L30:M62)</f>
        <v>0</v>
      </c>
      <c r="N63" s="1448" t="s">
        <v>549</v>
      </c>
      <c r="O63" s="1447">
        <f>SUM(N30:O62)</f>
        <v>0</v>
      </c>
      <c r="P63" s="1449" t="s">
        <v>550</v>
      </c>
      <c r="Q63" s="1447">
        <f>SUM(P30:Q62)</f>
        <v>0</v>
      </c>
      <c r="R63" s="1449" t="s">
        <v>551</v>
      </c>
      <c r="S63" s="1447">
        <f>SUM(R30:S62)</f>
        <v>0</v>
      </c>
      <c r="T63" s="1448" t="s">
        <v>552</v>
      </c>
      <c r="U63" s="1447">
        <f>SUM(T30:U62)</f>
        <v>0</v>
      </c>
      <c r="V63" s="1448" t="s">
        <v>553</v>
      </c>
      <c r="W63" s="1447">
        <f>SUM(V30:W62)</f>
        <v>0</v>
      </c>
      <c r="X63" s="964"/>
    </row>
    <row r="64" spans="1:24" ht="15" customHeight="1">
      <c r="A64" s="1281"/>
      <c r="B64" s="3045" t="s">
        <v>999</v>
      </c>
      <c r="C64" s="3046"/>
      <c r="D64" s="3046"/>
      <c r="E64" s="3046"/>
      <c r="F64" s="3046"/>
      <c r="G64" s="3046"/>
      <c r="H64" s="3046"/>
      <c r="I64" s="3047"/>
      <c r="J64" s="3051" t="s">
        <v>554</v>
      </c>
      <c r="K64" s="3052"/>
      <c r="L64" s="3057" t="s">
        <v>555</v>
      </c>
      <c r="M64" s="3058"/>
      <c r="N64" s="3059" t="s">
        <v>556</v>
      </c>
      <c r="O64" s="3058"/>
      <c r="P64" s="3059" t="s">
        <v>1006</v>
      </c>
      <c r="Q64" s="3058"/>
      <c r="R64" s="3059" t="s">
        <v>1007</v>
      </c>
      <c r="S64" s="3058"/>
      <c r="T64" s="3033" t="s">
        <v>557</v>
      </c>
      <c r="U64" s="3034"/>
      <c r="V64" s="3033" t="s">
        <v>558</v>
      </c>
      <c r="W64" s="3035"/>
      <c r="X64" s="739"/>
    </row>
    <row r="65" spans="1:24" ht="15" customHeight="1">
      <c r="A65" s="1281"/>
      <c r="B65" s="3048"/>
      <c r="C65" s="3049"/>
      <c r="D65" s="3049"/>
      <c r="E65" s="3049"/>
      <c r="F65" s="3049"/>
      <c r="G65" s="3049"/>
      <c r="H65" s="3049"/>
      <c r="I65" s="3050"/>
      <c r="J65" s="3053"/>
      <c r="K65" s="3054"/>
      <c r="L65" s="1187" t="s">
        <v>559</v>
      </c>
      <c r="M65" s="1013">
        <f>ROUNDDOWN(M63*3.6/1,2)</f>
        <v>0</v>
      </c>
      <c r="N65" s="1188" t="s">
        <v>560</v>
      </c>
      <c r="O65" s="1013">
        <f>ROUNDDOWN(O63*3.6/1,2)</f>
        <v>0</v>
      </c>
      <c r="P65" s="1189" t="s">
        <v>561</v>
      </c>
      <c r="Q65" s="1014">
        <f>ROUNDDOWN(Q63*9.76/1,2)</f>
        <v>0</v>
      </c>
      <c r="R65" s="1190" t="s">
        <v>562</v>
      </c>
      <c r="S65" s="1014">
        <f>ROUNDDOWN(S63*9.76/1,2)</f>
        <v>0</v>
      </c>
      <c r="T65" s="1190" t="s">
        <v>563</v>
      </c>
      <c r="U65" s="1014">
        <f>ROUNDDOWN(U63*$W74/1,2)</f>
        <v>0</v>
      </c>
      <c r="V65" s="1191" t="s">
        <v>564</v>
      </c>
      <c r="W65" s="1014">
        <f>ROUNDDOWN(W63*$W74/1,2)</f>
        <v>0</v>
      </c>
      <c r="X65" s="742"/>
    </row>
    <row r="66" spans="1:24" ht="15" customHeight="1">
      <c r="A66" s="1281"/>
      <c r="B66" s="3048"/>
      <c r="C66" s="3049"/>
      <c r="D66" s="3049"/>
      <c r="E66" s="3049"/>
      <c r="F66" s="3049"/>
      <c r="G66" s="3049"/>
      <c r="H66" s="3049"/>
      <c r="I66" s="3050"/>
      <c r="J66" s="3053"/>
      <c r="K66" s="3054"/>
      <c r="L66" s="3036" t="s">
        <v>565</v>
      </c>
      <c r="M66" s="3037"/>
      <c r="N66" s="3040" t="s">
        <v>534</v>
      </c>
      <c r="O66" s="3041"/>
      <c r="P66" s="1192"/>
      <c r="Q66" s="3042" t="s">
        <v>566</v>
      </c>
      <c r="R66" s="3042"/>
      <c r="S66" s="3042"/>
      <c r="T66" s="3043">
        <f>SUM(Q65,U65)</f>
        <v>0</v>
      </c>
      <c r="U66" s="3043"/>
      <c r="V66" s="3043"/>
      <c r="W66" s="3044"/>
      <c r="X66" s="744"/>
    </row>
    <row r="67" spans="1:24" ht="15" customHeight="1" thickBot="1">
      <c r="A67" s="1281"/>
      <c r="B67" s="3048" t="s">
        <v>567</v>
      </c>
      <c r="C67" s="3049"/>
      <c r="D67" s="3049"/>
      <c r="E67" s="3049"/>
      <c r="F67" s="3049"/>
      <c r="G67" s="3049"/>
      <c r="H67" s="3049"/>
      <c r="I67" s="3050"/>
      <c r="J67" s="3055"/>
      <c r="K67" s="3056"/>
      <c r="L67" s="3038"/>
      <c r="M67" s="3039"/>
      <c r="N67" s="3018" t="s">
        <v>535</v>
      </c>
      <c r="O67" s="3019"/>
      <c r="P67" s="1193"/>
      <c r="Q67" s="3020" t="s">
        <v>568</v>
      </c>
      <c r="R67" s="3020"/>
      <c r="S67" s="3020"/>
      <c r="T67" s="2984">
        <f>SUM(S65,W65)</f>
        <v>0</v>
      </c>
      <c r="U67" s="2984"/>
      <c r="V67" s="2984"/>
      <c r="W67" s="2985"/>
      <c r="X67" s="746"/>
    </row>
    <row r="68" spans="1:24" ht="15" customHeight="1">
      <c r="A68" s="1284"/>
      <c r="B68" s="3048"/>
      <c r="C68" s="3049"/>
      <c r="D68" s="3049"/>
      <c r="E68" s="3049"/>
      <c r="F68" s="3049"/>
      <c r="G68" s="3049"/>
      <c r="H68" s="3049"/>
      <c r="I68" s="3050"/>
      <c r="J68" s="3051" t="s">
        <v>569</v>
      </c>
      <c r="K68" s="3063"/>
      <c r="L68" s="3064"/>
      <c r="M68" s="3065"/>
      <c r="N68" s="3040" t="s">
        <v>534</v>
      </c>
      <c r="O68" s="3041"/>
      <c r="P68" s="1194"/>
      <c r="Q68" s="3030" t="s">
        <v>570</v>
      </c>
      <c r="R68" s="3030"/>
      <c r="S68" s="3030"/>
      <c r="T68" s="3016">
        <f>IF(ISERROR(M65/T66),0,M65/T66)</f>
        <v>0</v>
      </c>
      <c r="U68" s="3016"/>
      <c r="V68" s="3016"/>
      <c r="W68" s="3017"/>
      <c r="X68" s="744"/>
    </row>
    <row r="69" spans="1:24" ht="15" customHeight="1" thickBot="1">
      <c r="A69" s="1285"/>
      <c r="B69" s="3060"/>
      <c r="C69" s="3061"/>
      <c r="D69" s="3061"/>
      <c r="E69" s="3061"/>
      <c r="F69" s="3061"/>
      <c r="G69" s="3061"/>
      <c r="H69" s="3061"/>
      <c r="I69" s="3062"/>
      <c r="J69" s="3066"/>
      <c r="K69" s="3067"/>
      <c r="L69" s="3067"/>
      <c r="M69" s="3068"/>
      <c r="N69" s="3018" t="s">
        <v>535</v>
      </c>
      <c r="O69" s="3019"/>
      <c r="P69" s="1195"/>
      <c r="Q69" s="3020" t="s">
        <v>571</v>
      </c>
      <c r="R69" s="3020"/>
      <c r="S69" s="3020"/>
      <c r="T69" s="2984">
        <f>IF(ISERROR(O65/T67),0,O65/T67)</f>
        <v>0</v>
      </c>
      <c r="U69" s="2984"/>
      <c r="V69" s="2984"/>
      <c r="W69" s="2985"/>
      <c r="X69" s="746"/>
    </row>
    <row r="70" spans="1:24" ht="15" customHeight="1">
      <c r="A70" s="3021" t="s">
        <v>1305</v>
      </c>
      <c r="B70" s="3022"/>
      <c r="C70" s="3022"/>
      <c r="D70" s="3022"/>
      <c r="E70" s="3022"/>
      <c r="F70" s="3022"/>
      <c r="G70" s="3022"/>
      <c r="H70" s="3022"/>
      <c r="I70" s="3023"/>
      <c r="J70" s="3027" t="s">
        <v>534</v>
      </c>
      <c r="K70" s="3028"/>
      <c r="L70" s="3028"/>
      <c r="M70" s="3028"/>
      <c r="N70" s="3028"/>
      <c r="O70" s="3029"/>
      <c r="P70" s="1194"/>
      <c r="Q70" s="3030" t="s">
        <v>573</v>
      </c>
      <c r="R70" s="3030"/>
      <c r="S70" s="3030"/>
      <c r="T70" s="3016">
        <f>SUM(M29,M63)</f>
        <v>0</v>
      </c>
      <c r="U70" s="3016"/>
      <c r="V70" s="3016"/>
      <c r="W70" s="3017"/>
      <c r="X70" s="744"/>
    </row>
    <row r="71" spans="1:24" ht="15" customHeight="1" thickBot="1">
      <c r="A71" s="3024"/>
      <c r="B71" s="3025"/>
      <c r="C71" s="3025"/>
      <c r="D71" s="3025"/>
      <c r="E71" s="3025"/>
      <c r="F71" s="3025"/>
      <c r="G71" s="3025"/>
      <c r="H71" s="3025"/>
      <c r="I71" s="3026"/>
      <c r="J71" s="3031" t="s">
        <v>535</v>
      </c>
      <c r="K71" s="3032"/>
      <c r="L71" s="3032"/>
      <c r="M71" s="3032"/>
      <c r="N71" s="3032"/>
      <c r="O71" s="3019"/>
      <c r="P71" s="1195"/>
      <c r="Q71" s="3020" t="s">
        <v>574</v>
      </c>
      <c r="R71" s="3020"/>
      <c r="S71" s="3020"/>
      <c r="T71" s="2984">
        <f>SUM(O29,O63)</f>
        <v>0</v>
      </c>
      <c r="U71" s="2984"/>
      <c r="V71" s="2984"/>
      <c r="W71" s="2985"/>
      <c r="X71" s="746"/>
    </row>
    <row r="72" spans="1:24" ht="21.75" customHeight="1" thickBot="1">
      <c r="A72" s="2986" t="s">
        <v>1306</v>
      </c>
      <c r="B72" s="2987"/>
      <c r="C72" s="2987"/>
      <c r="D72" s="2987"/>
      <c r="E72" s="2987"/>
      <c r="F72" s="2987"/>
      <c r="G72" s="2987"/>
      <c r="H72" s="2987"/>
      <c r="I72" s="2988"/>
      <c r="J72" s="2932" t="s">
        <v>576</v>
      </c>
      <c r="K72" s="2989"/>
      <c r="L72" s="2989"/>
      <c r="M72" s="2989"/>
      <c r="N72" s="2989"/>
      <c r="O72" s="2990"/>
      <c r="P72" s="1196"/>
      <c r="Q72" s="2991" t="s">
        <v>577</v>
      </c>
      <c r="R72" s="2991"/>
      <c r="S72" s="2991"/>
      <c r="T72" s="2992">
        <f>IF(ISERROR((M63+O63)/(T70+T71)),0,(M63+O63)/(T70+T71))</f>
        <v>0</v>
      </c>
      <c r="U72" s="2992"/>
      <c r="V72" s="2992"/>
      <c r="W72" s="2993"/>
      <c r="X72" s="738"/>
    </row>
    <row r="73" spans="1:24" ht="15" customHeight="1">
      <c r="A73" s="749"/>
      <c r="B73" s="749"/>
      <c r="C73" s="749"/>
      <c r="D73" s="749"/>
      <c r="E73" s="749"/>
      <c r="F73" s="749"/>
      <c r="G73" s="749"/>
      <c r="H73" s="749"/>
      <c r="I73" s="749"/>
      <c r="J73" s="749"/>
      <c r="K73" s="749"/>
      <c r="L73" s="749"/>
      <c r="M73" s="749"/>
      <c r="N73" s="749"/>
      <c r="O73" s="749"/>
      <c r="P73" s="711"/>
      <c r="Q73" s="711"/>
      <c r="R73" s="711"/>
      <c r="S73" s="711"/>
      <c r="T73" s="748"/>
      <c r="U73" s="748"/>
      <c r="V73" s="748"/>
      <c r="W73" s="748"/>
      <c r="X73" s="711"/>
    </row>
    <row r="74" spans="1:24" ht="15" customHeight="1">
      <c r="A74" s="749"/>
      <c r="B74" s="749"/>
      <c r="C74" s="749"/>
      <c r="D74" s="749"/>
      <c r="E74" s="749"/>
      <c r="F74" s="749"/>
      <c r="G74" s="749"/>
      <c r="H74" s="749"/>
      <c r="I74" s="749"/>
      <c r="J74" s="749"/>
      <c r="K74" s="749"/>
      <c r="L74" s="749"/>
      <c r="M74" s="749"/>
      <c r="N74" s="749"/>
      <c r="O74" s="749"/>
      <c r="P74" s="711"/>
      <c r="Q74" s="2898" t="s">
        <v>1045</v>
      </c>
      <c r="R74" s="2898"/>
      <c r="S74" s="2898"/>
      <c r="T74" s="748"/>
      <c r="U74" s="2998" t="s">
        <v>1000</v>
      </c>
      <c r="V74" s="2999"/>
      <c r="W74" s="3002"/>
      <c r="X74" s="3003"/>
    </row>
    <row r="75" spans="1:24" ht="15" customHeight="1">
      <c r="A75" s="749"/>
      <c r="B75" s="749"/>
      <c r="C75" s="749"/>
      <c r="D75" s="749"/>
      <c r="E75" s="749"/>
      <c r="F75" s="749"/>
      <c r="G75" s="749"/>
      <c r="H75" s="749"/>
      <c r="I75" s="749"/>
      <c r="J75" s="749"/>
      <c r="K75" s="749"/>
      <c r="L75" s="749"/>
      <c r="M75" s="749"/>
      <c r="N75" s="749"/>
      <c r="O75" s="749"/>
      <c r="P75" s="711"/>
      <c r="Q75" s="2898"/>
      <c r="R75" s="2898"/>
      <c r="S75" s="2898"/>
      <c r="T75" s="748"/>
      <c r="U75" s="3000"/>
      <c r="V75" s="3001"/>
      <c r="W75" s="3004"/>
      <c r="X75" s="3005"/>
    </row>
    <row r="76" spans="1:24" ht="15" customHeight="1">
      <c r="A76" s="749"/>
      <c r="B76" s="749"/>
      <c r="C76" s="749"/>
      <c r="D76" s="749"/>
      <c r="E76" s="749"/>
      <c r="F76" s="749"/>
      <c r="G76" s="749"/>
      <c r="H76" s="749"/>
      <c r="I76" s="749"/>
      <c r="J76" s="749"/>
      <c r="K76" s="749"/>
      <c r="L76" s="749"/>
      <c r="M76" s="749"/>
      <c r="N76" s="749"/>
      <c r="O76" s="749"/>
      <c r="P76" s="711"/>
      <c r="Q76" s="711"/>
      <c r="R76" s="711"/>
      <c r="S76" s="711"/>
      <c r="T76" s="748"/>
      <c r="U76" s="998"/>
      <c r="V76" s="998"/>
      <c r="W76" s="998"/>
      <c r="X76" s="998"/>
    </row>
    <row r="77" spans="1:24" ht="15" customHeight="1" thickBot="1">
      <c r="A77" s="749"/>
      <c r="B77" s="749"/>
      <c r="C77" s="749"/>
      <c r="D77" s="749"/>
      <c r="E77" s="749"/>
      <c r="F77" s="749"/>
      <c r="G77" s="749"/>
      <c r="H77" s="749"/>
      <c r="I77" s="749"/>
      <c r="J77" s="749"/>
      <c r="K77" s="749"/>
      <c r="L77" s="749"/>
      <c r="M77" s="749"/>
      <c r="N77" s="749"/>
      <c r="O77" s="749"/>
      <c r="P77" s="711"/>
      <c r="Q77" s="711"/>
      <c r="R77" s="711"/>
      <c r="S77" s="711"/>
      <c r="T77" s="748"/>
      <c r="U77" s="998"/>
      <c r="V77" s="998"/>
      <c r="W77" s="998"/>
      <c r="X77" s="998"/>
    </row>
    <row r="78" spans="1:24" ht="25.05" customHeight="1" thickBot="1">
      <c r="A78" s="2994" t="s">
        <v>578</v>
      </c>
      <c r="B78" s="2995"/>
      <c r="C78" s="2996"/>
      <c r="D78" s="2889" t="str">
        <f>A4</f>
        <v>空調設備</v>
      </c>
      <c r="E78" s="2890"/>
      <c r="F78" s="749"/>
      <c r="G78" s="711"/>
      <c r="H78" s="711"/>
      <c r="I78" s="711"/>
      <c r="J78" s="749"/>
      <c r="K78" s="749"/>
      <c r="L78" s="749"/>
      <c r="M78" s="711"/>
      <c r="N78" s="711"/>
      <c r="O78" s="711"/>
      <c r="P78" s="711"/>
      <c r="Q78" s="711"/>
      <c r="R78" s="711"/>
      <c r="S78" s="711"/>
      <c r="T78" s="711"/>
      <c r="U78" s="711"/>
      <c r="V78" s="711"/>
      <c r="W78" s="711"/>
      <c r="X78" s="711"/>
    </row>
    <row r="79" spans="1:24" ht="15" customHeight="1">
      <c r="A79" s="2962" t="s">
        <v>522</v>
      </c>
      <c r="B79" s="2965" t="s">
        <v>523</v>
      </c>
      <c r="C79" s="2968" t="s">
        <v>524</v>
      </c>
      <c r="D79" s="2971" t="s">
        <v>525</v>
      </c>
      <c r="E79" s="2972"/>
      <c r="F79" s="2972"/>
      <c r="G79" s="2972"/>
      <c r="H79" s="2972"/>
      <c r="I79" s="2973"/>
      <c r="J79" s="2974" t="s">
        <v>526</v>
      </c>
      <c r="K79" s="2975"/>
      <c r="L79" s="2974" t="s">
        <v>527</v>
      </c>
      <c r="M79" s="2980"/>
      <c r="N79" s="2980"/>
      <c r="O79" s="2981"/>
      <c r="P79" s="2997" t="s">
        <v>528</v>
      </c>
      <c r="Q79" s="2980"/>
      <c r="R79" s="2980"/>
      <c r="S79" s="2980"/>
      <c r="T79" s="2980"/>
      <c r="U79" s="2980"/>
      <c r="V79" s="2980"/>
      <c r="W79" s="2975"/>
      <c r="X79" s="3006" t="s">
        <v>529</v>
      </c>
    </row>
    <row r="80" spans="1:24" ht="15" customHeight="1">
      <c r="A80" s="2963"/>
      <c r="B80" s="2966"/>
      <c r="C80" s="2969"/>
      <c r="D80" s="3009" t="s">
        <v>530</v>
      </c>
      <c r="E80" s="2923"/>
      <c r="F80" s="2922" t="s">
        <v>531</v>
      </c>
      <c r="G80" s="2923"/>
      <c r="H80" s="3010" t="s">
        <v>532</v>
      </c>
      <c r="I80" s="3011"/>
      <c r="J80" s="2976"/>
      <c r="K80" s="2977"/>
      <c r="L80" s="2976"/>
      <c r="M80" s="2982"/>
      <c r="N80" s="2982"/>
      <c r="O80" s="2983"/>
      <c r="P80" s="2922" t="s">
        <v>533</v>
      </c>
      <c r="Q80" s="3012"/>
      <c r="R80" s="3012"/>
      <c r="S80" s="2923"/>
      <c r="T80" s="3013" t="str">
        <f>VLOOKUP(H80,$Z$5:$AA$7,2,FALSE)</f>
        <v>燃料消費量(ガス)</v>
      </c>
      <c r="U80" s="3014"/>
      <c r="V80" s="3014"/>
      <c r="W80" s="3015"/>
      <c r="X80" s="3007"/>
    </row>
    <row r="81" spans="1:24" ht="15" customHeight="1">
      <c r="A81" s="2963"/>
      <c r="B81" s="2966"/>
      <c r="C81" s="2969"/>
      <c r="D81" s="712" t="s">
        <v>534</v>
      </c>
      <c r="E81" s="713" t="s">
        <v>535</v>
      </c>
      <c r="F81" s="713" t="s">
        <v>534</v>
      </c>
      <c r="G81" s="713" t="s">
        <v>535</v>
      </c>
      <c r="H81" s="713" t="s">
        <v>534</v>
      </c>
      <c r="I81" s="714" t="s">
        <v>535</v>
      </c>
      <c r="J81" s="2978"/>
      <c r="K81" s="2979"/>
      <c r="L81" s="3009" t="s">
        <v>534</v>
      </c>
      <c r="M81" s="2923"/>
      <c r="N81" s="2922" t="s">
        <v>535</v>
      </c>
      <c r="O81" s="2923"/>
      <c r="P81" s="2922" t="s">
        <v>534</v>
      </c>
      <c r="Q81" s="2923"/>
      <c r="R81" s="2922" t="s">
        <v>535</v>
      </c>
      <c r="S81" s="2923"/>
      <c r="T81" s="2922" t="s">
        <v>534</v>
      </c>
      <c r="U81" s="2923"/>
      <c r="V81" s="2922" t="s">
        <v>535</v>
      </c>
      <c r="W81" s="2958"/>
      <c r="X81" s="3007"/>
    </row>
    <row r="82" spans="1:24" ht="15" customHeight="1" thickBot="1">
      <c r="A82" s="2964"/>
      <c r="B82" s="2967"/>
      <c r="C82" s="2970"/>
      <c r="D82" s="715"/>
      <c r="E82" s="716"/>
      <c r="F82" s="716"/>
      <c r="G82" s="716"/>
      <c r="H82" s="717" t="s">
        <v>1003</v>
      </c>
      <c r="I82" s="717" t="s">
        <v>1003</v>
      </c>
      <c r="J82" s="715" t="s">
        <v>538</v>
      </c>
      <c r="K82" s="1180" t="s">
        <v>539</v>
      </c>
      <c r="L82" s="2959" t="s">
        <v>537</v>
      </c>
      <c r="M82" s="2908"/>
      <c r="N82" s="2907" t="s">
        <v>537</v>
      </c>
      <c r="O82" s="2908"/>
      <c r="P82" s="2907" t="s">
        <v>540</v>
      </c>
      <c r="Q82" s="2908"/>
      <c r="R82" s="2907" t="s">
        <v>540</v>
      </c>
      <c r="S82" s="2908"/>
      <c r="T82" s="2960" t="str">
        <f>VLOOKUP(H82,$Z$10:$AA$13,2,FALSE)</f>
        <v>m3h</v>
      </c>
      <c r="U82" s="2961"/>
      <c r="V82" s="2960" t="str">
        <f>VLOOKUP(I82,$Z$10:$AA$13,2,FALSE)</f>
        <v>m3h</v>
      </c>
      <c r="W82" s="2961"/>
      <c r="X82" s="3008"/>
    </row>
    <row r="83" spans="1:24" ht="15" customHeight="1">
      <c r="A83" s="1280"/>
      <c r="B83" s="718"/>
      <c r="C83" s="719"/>
      <c r="D83" s="980"/>
      <c r="E83" s="981"/>
      <c r="F83" s="981"/>
      <c r="G83" s="981"/>
      <c r="H83" s="981"/>
      <c r="I83" s="982"/>
      <c r="J83" s="995"/>
      <c r="K83" s="984"/>
      <c r="L83" s="1279"/>
      <c r="M83" s="1272" t="str">
        <f>IF(ISERROR(IF(OR(D83,J83,K83)="", "", IF(J83="",D83*K83,D83*J83))),"",IF(OR(D83,J83,K83)="", "", IF(J83="",D83*K83,D83*J83)))</f>
        <v/>
      </c>
      <c r="N83" s="1273"/>
      <c r="O83" s="1272" t="str">
        <f>IF(ISERROR(IF(OR(E83,J83,K83)="", "", IF(J83="",E83*K83,E83*J83))),"",IF(OR(E83,J83,K83)="", "", IF(J83="",E83*K83,E83*J83)))</f>
        <v/>
      </c>
      <c r="P83" s="1273"/>
      <c r="Q83" s="1272" t="str">
        <f>IF(ISERROR(IF(OR(F83,J83,K83)="", "", IF(J83="",F83*K83,F83*J83))),"",IF(OR(F83,J83,K83)="", "", IF(J83="",F83*K83,F83*J83)))</f>
        <v/>
      </c>
      <c r="R83" s="1273"/>
      <c r="S83" s="1272" t="str">
        <f>IF(ISERROR(IF(OR(G83,J83,K83)="", "", IF(J83="",G83*K83,G83*J83))),"",IF(OR(G83,J83,K83)="", "", IF(J83="",G83*K83,G83*J83)))</f>
        <v/>
      </c>
      <c r="T83" s="1273"/>
      <c r="U83" s="1272" t="str">
        <f>IF(ISERROR(IF(OR(H83,J83,K83)="", "", IF(J83="",H83*K83,H83*J83))),"",IF(OR(H83,J83,K83)="", "", IF(J83="",H83*K83,H83*J83)))</f>
        <v/>
      </c>
      <c r="V83" s="1273"/>
      <c r="W83" s="1278" t="str">
        <f>IF(ISERROR(IF(OR(I83,J83,K83)="", "", IF(J83="",I83*K83,I83*J83))),"",IF(OR(I83,J83,K83)="", "", IF(J83="",I83*K83,I83*J83)))</f>
        <v/>
      </c>
      <c r="X83" s="751"/>
    </row>
    <row r="84" spans="1:24" ht="15" customHeight="1">
      <c r="A84" s="1281"/>
      <c r="B84" s="718"/>
      <c r="C84" s="719"/>
      <c r="D84" s="980"/>
      <c r="E84" s="981"/>
      <c r="F84" s="981"/>
      <c r="G84" s="981"/>
      <c r="H84" s="981"/>
      <c r="I84" s="982"/>
      <c r="J84" s="995"/>
      <c r="K84" s="984"/>
      <c r="L84" s="1267"/>
      <c r="M84" s="1265" t="str">
        <f>IF(ISERROR(IF(OR(D84,J84,K84)="", "", IF(J84="",D84*K84,D84*J84))),"",IF(OR(D84,J84,K84)="", "", IF(J84="",D84*K84,D84*J84)))</f>
        <v/>
      </c>
      <c r="N84" s="1264"/>
      <c r="O84" s="1265" t="str">
        <f>IF(ISERROR(IF(OR(E84,J84,K84)="", "", IF(J84="",E84*K84,E84*J84))),"",IF(OR(E84,J84,K84)="", "", IF(J84="",E84*K84,E84*J84)))</f>
        <v/>
      </c>
      <c r="P84" s="1264"/>
      <c r="Q84" s="1265" t="str">
        <f>IF(ISERROR(IF(OR(F84,J84,K84)="", "", IF(J84="",F84*K84,F84*J84))),"",IF(OR(F84,J84,K84)="", "", IF(J84="",F84*K84,F84*J84)))</f>
        <v/>
      </c>
      <c r="R84" s="1264"/>
      <c r="S84" s="1265" t="str">
        <f>IF(ISERROR(IF(OR(G84,J84,K84)="", "", IF(J84="",G84*K84,G84*J84))),"",IF(OR(G84,J84,K84)="", "", IF(J84="",G84*K84,G84*J84)))</f>
        <v/>
      </c>
      <c r="T84" s="1264"/>
      <c r="U84" s="1265" t="str">
        <f>IF(ISERROR(IF(OR(H84,J84,K84)="", "", IF(J84="",H84*K84,H84*J84))),"",IF(OR(H84,J84,K84)="", "", IF(J84="",H84*K84,H84*J84)))</f>
        <v/>
      </c>
      <c r="V84" s="1264"/>
      <c r="W84" s="1266" t="str">
        <f>IF(ISERROR(IF(OR(I84,J84,K84)="", "", IF(J84="",I84*K84,I84*J84))),"",IF(OR(I84,J84,K84)="", "", IF(J84="",I84*K84,I84*J84)))</f>
        <v/>
      </c>
      <c r="X84" s="751"/>
    </row>
    <row r="85" spans="1:24" ht="15" customHeight="1">
      <c r="A85" s="1281"/>
      <c r="B85" s="718"/>
      <c r="C85" s="719"/>
      <c r="D85" s="980"/>
      <c r="E85" s="981"/>
      <c r="F85" s="981"/>
      <c r="G85" s="981"/>
      <c r="H85" s="981"/>
      <c r="I85" s="982"/>
      <c r="J85" s="995"/>
      <c r="K85" s="984"/>
      <c r="L85" s="1267"/>
      <c r="M85" s="1265" t="str">
        <f t="shared" ref="M85:M141" si="11">IF(ISERROR(IF(OR(D85,J85,K85)="", "", IF(J85="",D85*K85,D85*J85))),"",IF(OR(D85,J85,K85)="", "", IF(J85="",D85*K85,D85*J85)))</f>
        <v/>
      </c>
      <c r="N85" s="1264"/>
      <c r="O85" s="1265" t="str">
        <f t="shared" ref="O85:O141" si="12">IF(ISERROR(IF(OR(E85,J85,K85)="", "", IF(J85="",E85*K85,E85*J85))),"",IF(OR(E85,J85,K85)="", "", IF(J85="",E85*K85,E85*J85)))</f>
        <v/>
      </c>
      <c r="P85" s="1264"/>
      <c r="Q85" s="1265" t="str">
        <f t="shared" ref="Q85:Q141" si="13">IF(ISERROR(IF(OR(F85,J85,K85)="", "", IF(J85="",F85*K85,F85*J85))),"",IF(OR(F85,J85,K85)="", "", IF(J85="",F85*K85,F85*J85)))</f>
        <v/>
      </c>
      <c r="R85" s="1264"/>
      <c r="S85" s="1265" t="str">
        <f t="shared" ref="S85:S141" si="14">IF(ISERROR(IF(OR(G85,J85,K85)="", "", IF(J85="",G85*K85,G85*J85))),"",IF(OR(G85,J85,K85)="", "", IF(J85="",G85*K85,G85*J85)))</f>
        <v/>
      </c>
      <c r="T85" s="1264"/>
      <c r="U85" s="1265" t="str">
        <f t="shared" ref="U85:U141" si="15">IF(ISERROR(IF(OR(H85,J85,K85)="", "", IF(J85="",H85*K85,H85*J85))),"",IF(OR(H85,J85,K85)="", "", IF(J85="",H85*K85,H85*J85)))</f>
        <v/>
      </c>
      <c r="V85" s="1264"/>
      <c r="W85" s="1266" t="str">
        <f t="shared" ref="W85:W141" si="16">IF(ISERROR(IF(OR(I85,J85,K85)="", "", IF(J85="",I85*K85,I85*J85))),"",IF(OR(I85,J85,K85)="", "", IF(J85="",I85*K85,I85*J85)))</f>
        <v/>
      </c>
      <c r="X85" s="751"/>
    </row>
    <row r="86" spans="1:24" ht="15" customHeight="1">
      <c r="A86" s="1281"/>
      <c r="B86" s="718"/>
      <c r="C86" s="719"/>
      <c r="D86" s="980"/>
      <c r="E86" s="981"/>
      <c r="F86" s="981"/>
      <c r="G86" s="981"/>
      <c r="H86" s="981"/>
      <c r="I86" s="982"/>
      <c r="J86" s="995"/>
      <c r="K86" s="984"/>
      <c r="L86" s="1267"/>
      <c r="M86" s="1265" t="str">
        <f t="shared" si="11"/>
        <v/>
      </c>
      <c r="N86" s="1264"/>
      <c r="O86" s="1265" t="str">
        <f t="shared" si="12"/>
        <v/>
      </c>
      <c r="P86" s="1264"/>
      <c r="Q86" s="1265" t="str">
        <f t="shared" si="13"/>
        <v/>
      </c>
      <c r="R86" s="1264"/>
      <c r="S86" s="1265" t="str">
        <f t="shared" si="14"/>
        <v/>
      </c>
      <c r="T86" s="1264"/>
      <c r="U86" s="1265" t="str">
        <f t="shared" si="15"/>
        <v/>
      </c>
      <c r="V86" s="1264"/>
      <c r="W86" s="1266" t="str">
        <f t="shared" si="16"/>
        <v/>
      </c>
      <c r="X86" s="751"/>
    </row>
    <row r="87" spans="1:24" ht="15" customHeight="1">
      <c r="A87" s="1281"/>
      <c r="B87" s="718"/>
      <c r="C87" s="719"/>
      <c r="D87" s="980"/>
      <c r="E87" s="981"/>
      <c r="F87" s="981"/>
      <c r="G87" s="981"/>
      <c r="H87" s="981"/>
      <c r="I87" s="982"/>
      <c r="J87" s="995"/>
      <c r="K87" s="984"/>
      <c r="L87" s="1267"/>
      <c r="M87" s="1265" t="str">
        <f t="shared" si="11"/>
        <v/>
      </c>
      <c r="N87" s="1264"/>
      <c r="O87" s="1265" t="str">
        <f t="shared" si="12"/>
        <v/>
      </c>
      <c r="P87" s="1264"/>
      <c r="Q87" s="1265" t="str">
        <f t="shared" si="13"/>
        <v/>
      </c>
      <c r="R87" s="1264"/>
      <c r="S87" s="1265" t="str">
        <f t="shared" si="14"/>
        <v/>
      </c>
      <c r="T87" s="1264"/>
      <c r="U87" s="1265" t="str">
        <f t="shared" si="15"/>
        <v/>
      </c>
      <c r="V87" s="1264"/>
      <c r="W87" s="1266" t="str">
        <f t="shared" si="16"/>
        <v/>
      </c>
      <c r="X87" s="751"/>
    </row>
    <row r="88" spans="1:24" ht="15" customHeight="1">
      <c r="A88" s="1281"/>
      <c r="B88" s="718"/>
      <c r="C88" s="719"/>
      <c r="D88" s="980"/>
      <c r="E88" s="981"/>
      <c r="F88" s="981"/>
      <c r="G88" s="981"/>
      <c r="H88" s="981"/>
      <c r="I88" s="982"/>
      <c r="J88" s="995"/>
      <c r="K88" s="984"/>
      <c r="L88" s="1267"/>
      <c r="M88" s="1265" t="str">
        <f t="shared" si="11"/>
        <v/>
      </c>
      <c r="N88" s="1264"/>
      <c r="O88" s="1265" t="str">
        <f t="shared" si="12"/>
        <v/>
      </c>
      <c r="P88" s="1264"/>
      <c r="Q88" s="1265" t="str">
        <f t="shared" si="13"/>
        <v/>
      </c>
      <c r="R88" s="1264"/>
      <c r="S88" s="1265" t="str">
        <f t="shared" si="14"/>
        <v/>
      </c>
      <c r="T88" s="1264"/>
      <c r="U88" s="1265" t="str">
        <f t="shared" si="15"/>
        <v/>
      </c>
      <c r="V88" s="1264"/>
      <c r="W88" s="1266" t="str">
        <f t="shared" si="16"/>
        <v/>
      </c>
      <c r="X88" s="751"/>
    </row>
    <row r="89" spans="1:24" ht="15" customHeight="1">
      <c r="A89" s="1281"/>
      <c r="B89" s="718"/>
      <c r="C89" s="719"/>
      <c r="D89" s="980"/>
      <c r="E89" s="981"/>
      <c r="F89" s="981"/>
      <c r="G89" s="981"/>
      <c r="H89" s="981"/>
      <c r="I89" s="982"/>
      <c r="J89" s="995"/>
      <c r="K89" s="984"/>
      <c r="L89" s="1267"/>
      <c r="M89" s="1265" t="str">
        <f t="shared" si="11"/>
        <v/>
      </c>
      <c r="N89" s="1264"/>
      <c r="O89" s="1265" t="str">
        <f t="shared" si="12"/>
        <v/>
      </c>
      <c r="P89" s="1264"/>
      <c r="Q89" s="1265" t="str">
        <f t="shared" si="13"/>
        <v/>
      </c>
      <c r="R89" s="1264"/>
      <c r="S89" s="1265" t="str">
        <f t="shared" si="14"/>
        <v/>
      </c>
      <c r="T89" s="1264"/>
      <c r="U89" s="1265" t="str">
        <f t="shared" si="15"/>
        <v/>
      </c>
      <c r="V89" s="1264"/>
      <c r="W89" s="1266" t="str">
        <f t="shared" si="16"/>
        <v/>
      </c>
      <c r="X89" s="751"/>
    </row>
    <row r="90" spans="1:24" ht="15" customHeight="1">
      <c r="A90" s="1281"/>
      <c r="B90" s="718"/>
      <c r="C90" s="719"/>
      <c r="D90" s="720"/>
      <c r="E90" s="721"/>
      <c r="F90" s="721"/>
      <c r="G90" s="721"/>
      <c r="H90" s="721"/>
      <c r="I90" s="722"/>
      <c r="J90" s="750"/>
      <c r="K90" s="723"/>
      <c r="L90" s="1267"/>
      <c r="M90" s="1265" t="str">
        <f t="shared" si="11"/>
        <v/>
      </c>
      <c r="N90" s="1264"/>
      <c r="O90" s="1265" t="str">
        <f t="shared" si="12"/>
        <v/>
      </c>
      <c r="P90" s="1264"/>
      <c r="Q90" s="1265" t="str">
        <f t="shared" si="13"/>
        <v/>
      </c>
      <c r="R90" s="1264"/>
      <c r="S90" s="1265" t="str">
        <f t="shared" si="14"/>
        <v/>
      </c>
      <c r="T90" s="1264"/>
      <c r="U90" s="1265" t="str">
        <f t="shared" si="15"/>
        <v/>
      </c>
      <c r="V90" s="1264"/>
      <c r="W90" s="1266" t="str">
        <f t="shared" si="16"/>
        <v/>
      </c>
      <c r="X90" s="751"/>
    </row>
    <row r="91" spans="1:24" ht="15" customHeight="1">
      <c r="A91" s="1281"/>
      <c r="B91" s="718"/>
      <c r="C91" s="719"/>
      <c r="D91" s="720"/>
      <c r="E91" s="721"/>
      <c r="F91" s="721"/>
      <c r="G91" s="721"/>
      <c r="H91" s="721"/>
      <c r="I91" s="722"/>
      <c r="J91" s="750"/>
      <c r="K91" s="723"/>
      <c r="L91" s="1267"/>
      <c r="M91" s="1265" t="str">
        <f t="shared" si="11"/>
        <v/>
      </c>
      <c r="N91" s="1264"/>
      <c r="O91" s="1265" t="str">
        <f t="shared" si="12"/>
        <v/>
      </c>
      <c r="P91" s="1264"/>
      <c r="Q91" s="1265" t="str">
        <f t="shared" si="13"/>
        <v/>
      </c>
      <c r="R91" s="1264"/>
      <c r="S91" s="1265" t="str">
        <f t="shared" si="14"/>
        <v/>
      </c>
      <c r="T91" s="1264"/>
      <c r="U91" s="1265" t="str">
        <f t="shared" si="15"/>
        <v/>
      </c>
      <c r="V91" s="1264"/>
      <c r="W91" s="1266" t="str">
        <f t="shared" si="16"/>
        <v/>
      </c>
      <c r="X91" s="751"/>
    </row>
    <row r="92" spans="1:24" ht="15" customHeight="1">
      <c r="A92" s="1281"/>
      <c r="B92" s="718"/>
      <c r="C92" s="719"/>
      <c r="D92" s="720"/>
      <c r="E92" s="721"/>
      <c r="F92" s="721"/>
      <c r="G92" s="721"/>
      <c r="H92" s="721"/>
      <c r="I92" s="722"/>
      <c r="J92" s="750"/>
      <c r="K92" s="723"/>
      <c r="L92" s="1267"/>
      <c r="M92" s="1265" t="str">
        <f t="shared" si="11"/>
        <v/>
      </c>
      <c r="N92" s="1264"/>
      <c r="O92" s="1265" t="str">
        <f t="shared" si="12"/>
        <v/>
      </c>
      <c r="P92" s="1264"/>
      <c r="Q92" s="1265" t="str">
        <f t="shared" si="13"/>
        <v/>
      </c>
      <c r="R92" s="1264"/>
      <c r="S92" s="1265" t="str">
        <f t="shared" si="14"/>
        <v/>
      </c>
      <c r="T92" s="1264"/>
      <c r="U92" s="1265" t="str">
        <f t="shared" si="15"/>
        <v/>
      </c>
      <c r="V92" s="1264"/>
      <c r="W92" s="1266" t="str">
        <f t="shared" si="16"/>
        <v/>
      </c>
      <c r="X92" s="751"/>
    </row>
    <row r="93" spans="1:24" ht="15" customHeight="1">
      <c r="A93" s="1281"/>
      <c r="B93" s="718"/>
      <c r="C93" s="719"/>
      <c r="D93" s="720"/>
      <c r="E93" s="721"/>
      <c r="F93" s="721"/>
      <c r="G93" s="721"/>
      <c r="H93" s="721"/>
      <c r="I93" s="722"/>
      <c r="J93" s="750"/>
      <c r="K93" s="723"/>
      <c r="L93" s="1267"/>
      <c r="M93" s="1265" t="str">
        <f t="shared" si="11"/>
        <v/>
      </c>
      <c r="N93" s="1264"/>
      <c r="O93" s="1265" t="str">
        <f t="shared" si="12"/>
        <v/>
      </c>
      <c r="P93" s="1264"/>
      <c r="Q93" s="1265" t="str">
        <f t="shared" si="13"/>
        <v/>
      </c>
      <c r="R93" s="1264"/>
      <c r="S93" s="1265" t="str">
        <f t="shared" si="14"/>
        <v/>
      </c>
      <c r="T93" s="1264"/>
      <c r="U93" s="1265" t="str">
        <f t="shared" si="15"/>
        <v/>
      </c>
      <c r="V93" s="1264"/>
      <c r="W93" s="1266" t="str">
        <f t="shared" si="16"/>
        <v/>
      </c>
      <c r="X93" s="751"/>
    </row>
    <row r="94" spans="1:24" ht="15" customHeight="1">
      <c r="A94" s="1281"/>
      <c r="B94" s="718"/>
      <c r="C94" s="719"/>
      <c r="D94" s="720"/>
      <c r="E94" s="721"/>
      <c r="F94" s="721"/>
      <c r="G94" s="721"/>
      <c r="H94" s="721"/>
      <c r="I94" s="722"/>
      <c r="J94" s="750"/>
      <c r="K94" s="723"/>
      <c r="L94" s="1267"/>
      <c r="M94" s="1265" t="str">
        <f t="shared" si="11"/>
        <v/>
      </c>
      <c r="N94" s="1264"/>
      <c r="O94" s="1265" t="str">
        <f t="shared" si="12"/>
        <v/>
      </c>
      <c r="P94" s="1264"/>
      <c r="Q94" s="1265" t="str">
        <f t="shared" si="13"/>
        <v/>
      </c>
      <c r="R94" s="1264"/>
      <c r="S94" s="1265" t="str">
        <f t="shared" si="14"/>
        <v/>
      </c>
      <c r="T94" s="1264"/>
      <c r="U94" s="1265" t="str">
        <f t="shared" si="15"/>
        <v/>
      </c>
      <c r="V94" s="1264"/>
      <c r="W94" s="1266" t="str">
        <f t="shared" si="16"/>
        <v/>
      </c>
      <c r="X94" s="751"/>
    </row>
    <row r="95" spans="1:24" ht="15" customHeight="1">
      <c r="A95" s="1281"/>
      <c r="B95" s="718"/>
      <c r="C95" s="719"/>
      <c r="D95" s="720"/>
      <c r="E95" s="721"/>
      <c r="F95" s="721"/>
      <c r="G95" s="721"/>
      <c r="H95" s="721"/>
      <c r="I95" s="722"/>
      <c r="J95" s="750"/>
      <c r="K95" s="723"/>
      <c r="L95" s="1267"/>
      <c r="M95" s="1265" t="str">
        <f t="shared" si="11"/>
        <v/>
      </c>
      <c r="N95" s="1264"/>
      <c r="O95" s="1265" t="str">
        <f t="shared" si="12"/>
        <v/>
      </c>
      <c r="P95" s="1264"/>
      <c r="Q95" s="1265" t="str">
        <f t="shared" si="13"/>
        <v/>
      </c>
      <c r="R95" s="1264"/>
      <c r="S95" s="1265" t="str">
        <f t="shared" si="14"/>
        <v/>
      </c>
      <c r="T95" s="1264"/>
      <c r="U95" s="1265" t="str">
        <f t="shared" si="15"/>
        <v/>
      </c>
      <c r="V95" s="1264"/>
      <c r="W95" s="1266" t="str">
        <f t="shared" si="16"/>
        <v/>
      </c>
      <c r="X95" s="751"/>
    </row>
    <row r="96" spans="1:24" ht="15" customHeight="1">
      <c r="A96" s="1281"/>
      <c r="B96" s="718"/>
      <c r="C96" s="719"/>
      <c r="D96" s="720"/>
      <c r="E96" s="721"/>
      <c r="F96" s="721"/>
      <c r="G96" s="721"/>
      <c r="H96" s="721"/>
      <c r="I96" s="722"/>
      <c r="J96" s="750"/>
      <c r="K96" s="723"/>
      <c r="L96" s="1267"/>
      <c r="M96" s="1265" t="str">
        <f t="shared" si="11"/>
        <v/>
      </c>
      <c r="N96" s="1264"/>
      <c r="O96" s="1265" t="str">
        <f t="shared" si="12"/>
        <v/>
      </c>
      <c r="P96" s="1264"/>
      <c r="Q96" s="1265" t="str">
        <f t="shared" si="13"/>
        <v/>
      </c>
      <c r="R96" s="1264"/>
      <c r="S96" s="1265" t="str">
        <f t="shared" si="14"/>
        <v/>
      </c>
      <c r="T96" s="1264"/>
      <c r="U96" s="1265" t="str">
        <f t="shared" si="15"/>
        <v/>
      </c>
      <c r="V96" s="1264"/>
      <c r="W96" s="1266" t="str">
        <f t="shared" si="16"/>
        <v/>
      </c>
      <c r="X96" s="751"/>
    </row>
    <row r="97" spans="1:24" ht="15" customHeight="1">
      <c r="A97" s="1281"/>
      <c r="B97" s="718"/>
      <c r="C97" s="719"/>
      <c r="D97" s="720"/>
      <c r="E97" s="721"/>
      <c r="F97" s="721"/>
      <c r="G97" s="721"/>
      <c r="H97" s="721"/>
      <c r="I97" s="722"/>
      <c r="J97" s="750"/>
      <c r="K97" s="723"/>
      <c r="L97" s="1267"/>
      <c r="M97" s="1265" t="str">
        <f t="shared" si="11"/>
        <v/>
      </c>
      <c r="N97" s="1264"/>
      <c r="O97" s="1265" t="str">
        <f t="shared" si="12"/>
        <v/>
      </c>
      <c r="P97" s="1264"/>
      <c r="Q97" s="1265" t="str">
        <f t="shared" si="13"/>
        <v/>
      </c>
      <c r="R97" s="1264"/>
      <c r="S97" s="1265" t="str">
        <f t="shared" si="14"/>
        <v/>
      </c>
      <c r="T97" s="1264"/>
      <c r="U97" s="1265" t="str">
        <f t="shared" si="15"/>
        <v/>
      </c>
      <c r="V97" s="1264"/>
      <c r="W97" s="1266" t="str">
        <f t="shared" si="16"/>
        <v/>
      </c>
      <c r="X97" s="751"/>
    </row>
    <row r="98" spans="1:24" ht="15" customHeight="1">
      <c r="A98" s="1281"/>
      <c r="B98" s="718"/>
      <c r="C98" s="719"/>
      <c r="D98" s="720"/>
      <c r="E98" s="721"/>
      <c r="F98" s="721"/>
      <c r="G98" s="721"/>
      <c r="H98" s="721"/>
      <c r="I98" s="722"/>
      <c r="J98" s="750"/>
      <c r="K98" s="723"/>
      <c r="L98" s="1267"/>
      <c r="M98" s="1265" t="str">
        <f t="shared" si="11"/>
        <v/>
      </c>
      <c r="N98" s="1264"/>
      <c r="O98" s="1265" t="str">
        <f t="shared" si="12"/>
        <v/>
      </c>
      <c r="P98" s="1264"/>
      <c r="Q98" s="1265" t="str">
        <f t="shared" si="13"/>
        <v/>
      </c>
      <c r="R98" s="1264"/>
      <c r="S98" s="1265" t="str">
        <f t="shared" si="14"/>
        <v/>
      </c>
      <c r="T98" s="1264"/>
      <c r="U98" s="1265" t="str">
        <f t="shared" si="15"/>
        <v/>
      </c>
      <c r="V98" s="1264"/>
      <c r="W98" s="1266" t="str">
        <f t="shared" si="16"/>
        <v/>
      </c>
      <c r="X98" s="751"/>
    </row>
    <row r="99" spans="1:24" ht="15" customHeight="1">
      <c r="A99" s="1281"/>
      <c r="B99" s="718"/>
      <c r="C99" s="719"/>
      <c r="D99" s="720"/>
      <c r="E99" s="721"/>
      <c r="F99" s="721"/>
      <c r="G99" s="721"/>
      <c r="H99" s="721"/>
      <c r="I99" s="722"/>
      <c r="J99" s="750"/>
      <c r="K99" s="723"/>
      <c r="L99" s="1267"/>
      <c r="M99" s="1265" t="str">
        <f t="shared" si="11"/>
        <v/>
      </c>
      <c r="N99" s="1264"/>
      <c r="O99" s="1265" t="str">
        <f t="shared" si="12"/>
        <v/>
      </c>
      <c r="P99" s="1264"/>
      <c r="Q99" s="1265" t="str">
        <f t="shared" si="13"/>
        <v/>
      </c>
      <c r="R99" s="1264"/>
      <c r="S99" s="1265" t="str">
        <f t="shared" si="14"/>
        <v/>
      </c>
      <c r="T99" s="1264"/>
      <c r="U99" s="1265" t="str">
        <f t="shared" si="15"/>
        <v/>
      </c>
      <c r="V99" s="1264"/>
      <c r="W99" s="1266" t="str">
        <f t="shared" si="16"/>
        <v/>
      </c>
      <c r="X99" s="751"/>
    </row>
    <row r="100" spans="1:24" ht="15" customHeight="1">
      <c r="A100" s="1281"/>
      <c r="B100" s="718"/>
      <c r="C100" s="719"/>
      <c r="D100" s="720"/>
      <c r="E100" s="721"/>
      <c r="F100" s="721"/>
      <c r="G100" s="721"/>
      <c r="H100" s="721"/>
      <c r="I100" s="722"/>
      <c r="J100" s="750"/>
      <c r="K100" s="723"/>
      <c r="L100" s="1267"/>
      <c r="M100" s="1265" t="str">
        <f t="shared" si="11"/>
        <v/>
      </c>
      <c r="N100" s="1264"/>
      <c r="O100" s="1265" t="str">
        <f t="shared" si="12"/>
        <v/>
      </c>
      <c r="P100" s="1264"/>
      <c r="Q100" s="1265" t="str">
        <f t="shared" si="13"/>
        <v/>
      </c>
      <c r="R100" s="1264"/>
      <c r="S100" s="1265" t="str">
        <f t="shared" si="14"/>
        <v/>
      </c>
      <c r="T100" s="1264"/>
      <c r="U100" s="1265" t="str">
        <f t="shared" si="15"/>
        <v/>
      </c>
      <c r="V100" s="1264"/>
      <c r="W100" s="1266" t="str">
        <f t="shared" si="16"/>
        <v/>
      </c>
      <c r="X100" s="751"/>
    </row>
    <row r="101" spans="1:24" ht="15" customHeight="1">
      <c r="A101" s="1281"/>
      <c r="B101" s="718"/>
      <c r="C101" s="719"/>
      <c r="D101" s="720"/>
      <c r="E101" s="721"/>
      <c r="F101" s="721"/>
      <c r="G101" s="721"/>
      <c r="H101" s="721"/>
      <c r="I101" s="722"/>
      <c r="J101" s="750"/>
      <c r="K101" s="723"/>
      <c r="L101" s="1267"/>
      <c r="M101" s="1265" t="str">
        <f t="shared" si="11"/>
        <v/>
      </c>
      <c r="N101" s="1264"/>
      <c r="O101" s="1265" t="str">
        <f t="shared" si="12"/>
        <v/>
      </c>
      <c r="P101" s="1264"/>
      <c r="Q101" s="1265" t="str">
        <f t="shared" si="13"/>
        <v/>
      </c>
      <c r="R101" s="1264"/>
      <c r="S101" s="1265" t="str">
        <f t="shared" si="14"/>
        <v/>
      </c>
      <c r="T101" s="1264"/>
      <c r="U101" s="1265" t="str">
        <f t="shared" si="15"/>
        <v/>
      </c>
      <c r="V101" s="1264"/>
      <c r="W101" s="1266" t="str">
        <f t="shared" si="16"/>
        <v/>
      </c>
      <c r="X101" s="751"/>
    </row>
    <row r="102" spans="1:24" ht="15" customHeight="1">
      <c r="A102" s="1281"/>
      <c r="B102" s="718"/>
      <c r="C102" s="719"/>
      <c r="D102" s="720"/>
      <c r="E102" s="721"/>
      <c r="F102" s="721"/>
      <c r="G102" s="721"/>
      <c r="H102" s="721"/>
      <c r="I102" s="722"/>
      <c r="J102" s="750"/>
      <c r="K102" s="723"/>
      <c r="L102" s="1267"/>
      <c r="M102" s="1265" t="str">
        <f t="shared" si="11"/>
        <v/>
      </c>
      <c r="N102" s="1264"/>
      <c r="O102" s="1265" t="str">
        <f t="shared" si="12"/>
        <v/>
      </c>
      <c r="P102" s="1264"/>
      <c r="Q102" s="1265" t="str">
        <f t="shared" si="13"/>
        <v/>
      </c>
      <c r="R102" s="1264"/>
      <c r="S102" s="1265" t="str">
        <f t="shared" si="14"/>
        <v/>
      </c>
      <c r="T102" s="1264"/>
      <c r="U102" s="1265" t="str">
        <f t="shared" si="15"/>
        <v/>
      </c>
      <c r="V102" s="1264"/>
      <c r="W102" s="1266" t="str">
        <f t="shared" si="16"/>
        <v/>
      </c>
      <c r="X102" s="751"/>
    </row>
    <row r="103" spans="1:24" ht="15" customHeight="1">
      <c r="A103" s="1281"/>
      <c r="B103" s="718"/>
      <c r="C103" s="719"/>
      <c r="D103" s="720"/>
      <c r="E103" s="721"/>
      <c r="F103" s="721"/>
      <c r="G103" s="721"/>
      <c r="H103" s="721"/>
      <c r="I103" s="722"/>
      <c r="J103" s="750"/>
      <c r="K103" s="723"/>
      <c r="L103" s="1267"/>
      <c r="M103" s="1265" t="str">
        <f t="shared" si="11"/>
        <v/>
      </c>
      <c r="N103" s="1264"/>
      <c r="O103" s="1265" t="str">
        <f t="shared" si="12"/>
        <v/>
      </c>
      <c r="P103" s="1264"/>
      <c r="Q103" s="1265" t="str">
        <f t="shared" si="13"/>
        <v/>
      </c>
      <c r="R103" s="1264"/>
      <c r="S103" s="1265" t="str">
        <f t="shared" si="14"/>
        <v/>
      </c>
      <c r="T103" s="1264"/>
      <c r="U103" s="1265" t="str">
        <f t="shared" si="15"/>
        <v/>
      </c>
      <c r="V103" s="1264"/>
      <c r="W103" s="1266" t="str">
        <f t="shared" si="16"/>
        <v/>
      </c>
      <c r="X103" s="751"/>
    </row>
    <row r="104" spans="1:24" ht="15" customHeight="1">
      <c r="A104" s="1281"/>
      <c r="B104" s="718"/>
      <c r="C104" s="719"/>
      <c r="D104" s="720"/>
      <c r="E104" s="721"/>
      <c r="F104" s="721"/>
      <c r="G104" s="721"/>
      <c r="H104" s="721"/>
      <c r="I104" s="722"/>
      <c r="J104" s="750"/>
      <c r="K104" s="723"/>
      <c r="L104" s="1267"/>
      <c r="M104" s="1265" t="str">
        <f t="shared" si="11"/>
        <v/>
      </c>
      <c r="N104" s="1264"/>
      <c r="O104" s="1265" t="str">
        <f t="shared" si="12"/>
        <v/>
      </c>
      <c r="P104" s="1264"/>
      <c r="Q104" s="1265" t="str">
        <f t="shared" si="13"/>
        <v/>
      </c>
      <c r="R104" s="1264"/>
      <c r="S104" s="1265" t="str">
        <f t="shared" si="14"/>
        <v/>
      </c>
      <c r="T104" s="1264"/>
      <c r="U104" s="1265" t="str">
        <f t="shared" si="15"/>
        <v/>
      </c>
      <c r="V104" s="1264"/>
      <c r="W104" s="1266" t="str">
        <f t="shared" si="16"/>
        <v/>
      </c>
      <c r="X104" s="751"/>
    </row>
    <row r="105" spans="1:24" ht="15" customHeight="1">
      <c r="A105" s="1281"/>
      <c r="B105" s="718"/>
      <c r="C105" s="719"/>
      <c r="D105" s="720"/>
      <c r="E105" s="721"/>
      <c r="F105" s="721"/>
      <c r="G105" s="721"/>
      <c r="H105" s="721"/>
      <c r="I105" s="722"/>
      <c r="J105" s="750"/>
      <c r="K105" s="723"/>
      <c r="L105" s="1267"/>
      <c r="M105" s="1265" t="str">
        <f t="shared" si="11"/>
        <v/>
      </c>
      <c r="N105" s="1264"/>
      <c r="O105" s="1265" t="str">
        <f t="shared" si="12"/>
        <v/>
      </c>
      <c r="P105" s="1264"/>
      <c r="Q105" s="1265" t="str">
        <f t="shared" si="13"/>
        <v/>
      </c>
      <c r="R105" s="1264"/>
      <c r="S105" s="1265" t="str">
        <f t="shared" si="14"/>
        <v/>
      </c>
      <c r="T105" s="1264"/>
      <c r="U105" s="1265" t="str">
        <f t="shared" si="15"/>
        <v/>
      </c>
      <c r="V105" s="1264"/>
      <c r="W105" s="1266" t="str">
        <f t="shared" si="16"/>
        <v/>
      </c>
      <c r="X105" s="751"/>
    </row>
    <row r="106" spans="1:24" ht="15" customHeight="1">
      <c r="A106" s="1281"/>
      <c r="B106" s="718"/>
      <c r="C106" s="719"/>
      <c r="D106" s="720"/>
      <c r="E106" s="721"/>
      <c r="F106" s="721"/>
      <c r="G106" s="721"/>
      <c r="H106" s="721"/>
      <c r="I106" s="722"/>
      <c r="J106" s="750"/>
      <c r="K106" s="723"/>
      <c r="L106" s="1267"/>
      <c r="M106" s="1265" t="str">
        <f t="shared" si="11"/>
        <v/>
      </c>
      <c r="N106" s="1264"/>
      <c r="O106" s="1265" t="str">
        <f t="shared" si="12"/>
        <v/>
      </c>
      <c r="P106" s="1264"/>
      <c r="Q106" s="1265" t="str">
        <f t="shared" si="13"/>
        <v/>
      </c>
      <c r="R106" s="1264"/>
      <c r="S106" s="1265" t="str">
        <f t="shared" si="14"/>
        <v/>
      </c>
      <c r="T106" s="1264"/>
      <c r="U106" s="1265" t="str">
        <f t="shared" si="15"/>
        <v/>
      </c>
      <c r="V106" s="1264"/>
      <c r="W106" s="1266" t="str">
        <f t="shared" si="16"/>
        <v/>
      </c>
      <c r="X106" s="751"/>
    </row>
    <row r="107" spans="1:24" ht="15" customHeight="1">
      <c r="A107" s="1281"/>
      <c r="B107" s="718"/>
      <c r="C107" s="719"/>
      <c r="D107" s="720"/>
      <c r="E107" s="721"/>
      <c r="F107" s="721"/>
      <c r="G107" s="721"/>
      <c r="H107" s="721"/>
      <c r="I107" s="722"/>
      <c r="J107" s="750"/>
      <c r="K107" s="723"/>
      <c r="L107" s="1267"/>
      <c r="M107" s="1265" t="str">
        <f t="shared" si="11"/>
        <v/>
      </c>
      <c r="N107" s="1264"/>
      <c r="O107" s="1265" t="str">
        <f t="shared" si="12"/>
        <v/>
      </c>
      <c r="P107" s="1264"/>
      <c r="Q107" s="1265" t="str">
        <f t="shared" si="13"/>
        <v/>
      </c>
      <c r="R107" s="1264"/>
      <c r="S107" s="1265" t="str">
        <f t="shared" si="14"/>
        <v/>
      </c>
      <c r="T107" s="1264"/>
      <c r="U107" s="1265" t="str">
        <f t="shared" si="15"/>
        <v/>
      </c>
      <c r="V107" s="1264"/>
      <c r="W107" s="1266" t="str">
        <f t="shared" si="16"/>
        <v/>
      </c>
      <c r="X107" s="751"/>
    </row>
    <row r="108" spans="1:24" ht="15" customHeight="1">
      <c r="A108" s="1281"/>
      <c r="B108" s="718"/>
      <c r="C108" s="719"/>
      <c r="D108" s="720"/>
      <c r="E108" s="721"/>
      <c r="F108" s="721"/>
      <c r="G108" s="721"/>
      <c r="H108" s="721"/>
      <c r="I108" s="722"/>
      <c r="J108" s="750"/>
      <c r="K108" s="723"/>
      <c r="L108" s="1267"/>
      <c r="M108" s="1265" t="str">
        <f t="shared" si="11"/>
        <v/>
      </c>
      <c r="N108" s="1264"/>
      <c r="O108" s="1265" t="str">
        <f t="shared" si="12"/>
        <v/>
      </c>
      <c r="P108" s="1264"/>
      <c r="Q108" s="1265" t="str">
        <f t="shared" si="13"/>
        <v/>
      </c>
      <c r="R108" s="1264"/>
      <c r="S108" s="1265" t="str">
        <f t="shared" si="14"/>
        <v/>
      </c>
      <c r="T108" s="1264"/>
      <c r="U108" s="1265" t="str">
        <f t="shared" si="15"/>
        <v/>
      </c>
      <c r="V108" s="1264"/>
      <c r="W108" s="1266" t="str">
        <f t="shared" si="16"/>
        <v/>
      </c>
      <c r="X108" s="751"/>
    </row>
    <row r="109" spans="1:24" ht="15" customHeight="1">
      <c r="A109" s="1281"/>
      <c r="B109" s="718"/>
      <c r="C109" s="719"/>
      <c r="D109" s="720"/>
      <c r="E109" s="721"/>
      <c r="F109" s="721"/>
      <c r="G109" s="721"/>
      <c r="H109" s="721"/>
      <c r="I109" s="722"/>
      <c r="J109" s="750"/>
      <c r="K109" s="723"/>
      <c r="L109" s="1267"/>
      <c r="M109" s="1265" t="str">
        <f t="shared" si="11"/>
        <v/>
      </c>
      <c r="N109" s="1264"/>
      <c r="O109" s="1265" t="str">
        <f t="shared" si="12"/>
        <v/>
      </c>
      <c r="P109" s="1264"/>
      <c r="Q109" s="1265" t="str">
        <f t="shared" si="13"/>
        <v/>
      </c>
      <c r="R109" s="1264"/>
      <c r="S109" s="1265" t="str">
        <f t="shared" si="14"/>
        <v/>
      </c>
      <c r="T109" s="1264"/>
      <c r="U109" s="1265" t="str">
        <f t="shared" si="15"/>
        <v/>
      </c>
      <c r="V109" s="1264"/>
      <c r="W109" s="1266" t="str">
        <f t="shared" si="16"/>
        <v/>
      </c>
      <c r="X109" s="751"/>
    </row>
    <row r="110" spans="1:24" ht="15" customHeight="1">
      <c r="A110" s="1281"/>
      <c r="B110" s="718"/>
      <c r="C110" s="719"/>
      <c r="D110" s="720"/>
      <c r="E110" s="721"/>
      <c r="F110" s="721"/>
      <c r="G110" s="721"/>
      <c r="H110" s="721"/>
      <c r="I110" s="722"/>
      <c r="J110" s="750"/>
      <c r="K110" s="723"/>
      <c r="L110" s="1267"/>
      <c r="M110" s="1265" t="str">
        <f t="shared" si="11"/>
        <v/>
      </c>
      <c r="N110" s="1264"/>
      <c r="O110" s="1265" t="str">
        <f t="shared" si="12"/>
        <v/>
      </c>
      <c r="P110" s="1264"/>
      <c r="Q110" s="1265" t="str">
        <f t="shared" si="13"/>
        <v/>
      </c>
      <c r="R110" s="1264"/>
      <c r="S110" s="1265" t="str">
        <f t="shared" si="14"/>
        <v/>
      </c>
      <c r="T110" s="1264"/>
      <c r="U110" s="1265" t="str">
        <f t="shared" si="15"/>
        <v/>
      </c>
      <c r="V110" s="1264"/>
      <c r="W110" s="1266" t="str">
        <f t="shared" si="16"/>
        <v/>
      </c>
      <c r="X110" s="751"/>
    </row>
    <row r="111" spans="1:24" ht="15" customHeight="1">
      <c r="A111" s="1281"/>
      <c r="B111" s="718"/>
      <c r="C111" s="719"/>
      <c r="D111" s="720"/>
      <c r="E111" s="721"/>
      <c r="F111" s="721"/>
      <c r="G111" s="721"/>
      <c r="H111" s="721"/>
      <c r="I111" s="722"/>
      <c r="J111" s="750"/>
      <c r="K111" s="723"/>
      <c r="L111" s="1267"/>
      <c r="M111" s="1265" t="str">
        <f t="shared" si="11"/>
        <v/>
      </c>
      <c r="N111" s="1264"/>
      <c r="O111" s="1265" t="str">
        <f t="shared" si="12"/>
        <v/>
      </c>
      <c r="P111" s="1264"/>
      <c r="Q111" s="1265" t="str">
        <f t="shared" si="13"/>
        <v/>
      </c>
      <c r="R111" s="1264"/>
      <c r="S111" s="1265" t="str">
        <f t="shared" si="14"/>
        <v/>
      </c>
      <c r="T111" s="1264"/>
      <c r="U111" s="1265" t="str">
        <f t="shared" si="15"/>
        <v/>
      </c>
      <c r="V111" s="1264"/>
      <c r="W111" s="1266" t="str">
        <f t="shared" si="16"/>
        <v/>
      </c>
      <c r="X111" s="751"/>
    </row>
    <row r="112" spans="1:24" ht="15" customHeight="1">
      <c r="A112" s="1281"/>
      <c r="B112" s="718"/>
      <c r="C112" s="719"/>
      <c r="D112" s="720"/>
      <c r="E112" s="721"/>
      <c r="F112" s="721"/>
      <c r="G112" s="721"/>
      <c r="H112" s="721"/>
      <c r="I112" s="722"/>
      <c r="J112" s="750"/>
      <c r="K112" s="723"/>
      <c r="L112" s="1267"/>
      <c r="M112" s="1265" t="str">
        <f t="shared" si="11"/>
        <v/>
      </c>
      <c r="N112" s="1264"/>
      <c r="O112" s="1265" t="str">
        <f t="shared" si="12"/>
        <v/>
      </c>
      <c r="P112" s="1264"/>
      <c r="Q112" s="1265" t="str">
        <f t="shared" si="13"/>
        <v/>
      </c>
      <c r="R112" s="1264"/>
      <c r="S112" s="1265" t="str">
        <f t="shared" si="14"/>
        <v/>
      </c>
      <c r="T112" s="1264"/>
      <c r="U112" s="1265" t="str">
        <f t="shared" si="15"/>
        <v/>
      </c>
      <c r="V112" s="1264"/>
      <c r="W112" s="1266" t="str">
        <f t="shared" si="16"/>
        <v/>
      </c>
      <c r="X112" s="751"/>
    </row>
    <row r="113" spans="1:24" ht="15" customHeight="1">
      <c r="A113" s="1281"/>
      <c r="B113" s="718"/>
      <c r="C113" s="719"/>
      <c r="D113" s="720"/>
      <c r="E113" s="721"/>
      <c r="F113" s="721"/>
      <c r="G113" s="721"/>
      <c r="H113" s="721"/>
      <c r="I113" s="722"/>
      <c r="J113" s="750"/>
      <c r="K113" s="723"/>
      <c r="L113" s="1267"/>
      <c r="M113" s="1265" t="str">
        <f t="shared" si="11"/>
        <v/>
      </c>
      <c r="N113" s="1264"/>
      <c r="O113" s="1265" t="str">
        <f t="shared" si="12"/>
        <v/>
      </c>
      <c r="P113" s="1264"/>
      <c r="Q113" s="1265" t="str">
        <f t="shared" si="13"/>
        <v/>
      </c>
      <c r="R113" s="1264"/>
      <c r="S113" s="1265" t="str">
        <f t="shared" si="14"/>
        <v/>
      </c>
      <c r="T113" s="1264"/>
      <c r="U113" s="1265" t="str">
        <f t="shared" si="15"/>
        <v/>
      </c>
      <c r="V113" s="1264"/>
      <c r="W113" s="1266" t="str">
        <f t="shared" si="16"/>
        <v/>
      </c>
      <c r="X113" s="751"/>
    </row>
    <row r="114" spans="1:24" ht="15" customHeight="1">
      <c r="A114" s="1281"/>
      <c r="B114" s="718"/>
      <c r="C114" s="719"/>
      <c r="D114" s="720"/>
      <c r="E114" s="721"/>
      <c r="F114" s="721"/>
      <c r="G114" s="721"/>
      <c r="H114" s="721"/>
      <c r="I114" s="722"/>
      <c r="J114" s="750"/>
      <c r="K114" s="723"/>
      <c r="L114" s="1267"/>
      <c r="M114" s="1265" t="str">
        <f t="shared" si="11"/>
        <v/>
      </c>
      <c r="N114" s="1264"/>
      <c r="O114" s="1265" t="str">
        <f t="shared" si="12"/>
        <v/>
      </c>
      <c r="P114" s="1264"/>
      <c r="Q114" s="1265" t="str">
        <f t="shared" si="13"/>
        <v/>
      </c>
      <c r="R114" s="1264"/>
      <c r="S114" s="1265" t="str">
        <f t="shared" si="14"/>
        <v/>
      </c>
      <c r="T114" s="1264"/>
      <c r="U114" s="1265" t="str">
        <f t="shared" si="15"/>
        <v/>
      </c>
      <c r="V114" s="1264"/>
      <c r="W114" s="1266" t="str">
        <f t="shared" si="16"/>
        <v/>
      </c>
      <c r="X114" s="751"/>
    </row>
    <row r="115" spans="1:24" ht="15" customHeight="1">
      <c r="A115" s="1294" t="s">
        <v>1177</v>
      </c>
      <c r="B115" s="718"/>
      <c r="C115" s="719"/>
      <c r="D115" s="720"/>
      <c r="E115" s="721"/>
      <c r="F115" s="721"/>
      <c r="G115" s="721"/>
      <c r="H115" s="721"/>
      <c r="I115" s="722"/>
      <c r="J115" s="750"/>
      <c r="K115" s="723"/>
      <c r="L115" s="1267"/>
      <c r="M115" s="1265" t="str">
        <f t="shared" si="11"/>
        <v/>
      </c>
      <c r="N115" s="1264"/>
      <c r="O115" s="1265" t="str">
        <f t="shared" si="12"/>
        <v/>
      </c>
      <c r="P115" s="1264"/>
      <c r="Q115" s="1265" t="str">
        <f t="shared" si="13"/>
        <v/>
      </c>
      <c r="R115" s="1264"/>
      <c r="S115" s="1265" t="str">
        <f t="shared" si="14"/>
        <v/>
      </c>
      <c r="T115" s="1264"/>
      <c r="U115" s="1265" t="str">
        <f t="shared" si="15"/>
        <v/>
      </c>
      <c r="V115" s="1264"/>
      <c r="W115" s="1266" t="str">
        <f t="shared" si="16"/>
        <v/>
      </c>
      <c r="X115" s="751"/>
    </row>
    <row r="116" spans="1:24" ht="15" customHeight="1">
      <c r="A116" s="1293" t="s">
        <v>1180</v>
      </c>
      <c r="B116" s="718"/>
      <c r="C116" s="719"/>
      <c r="D116" s="720"/>
      <c r="E116" s="721"/>
      <c r="F116" s="721"/>
      <c r="G116" s="721"/>
      <c r="H116" s="721"/>
      <c r="I116" s="722"/>
      <c r="J116" s="750"/>
      <c r="K116" s="723"/>
      <c r="L116" s="1267"/>
      <c r="M116" s="1265" t="str">
        <f t="shared" si="11"/>
        <v/>
      </c>
      <c r="N116" s="1264"/>
      <c r="O116" s="1265" t="str">
        <f t="shared" si="12"/>
        <v/>
      </c>
      <c r="P116" s="1264"/>
      <c r="Q116" s="1265" t="str">
        <f t="shared" si="13"/>
        <v/>
      </c>
      <c r="R116" s="1264"/>
      <c r="S116" s="1265" t="str">
        <f t="shared" si="14"/>
        <v/>
      </c>
      <c r="T116" s="1264"/>
      <c r="U116" s="1265" t="str">
        <f t="shared" si="15"/>
        <v/>
      </c>
      <c r="V116" s="1264"/>
      <c r="W116" s="1266" t="str">
        <f t="shared" si="16"/>
        <v/>
      </c>
      <c r="X116" s="751"/>
    </row>
    <row r="117" spans="1:24" ht="15" customHeight="1">
      <c r="A117" s="1384" t="s">
        <v>1181</v>
      </c>
      <c r="B117" s="718"/>
      <c r="C117" s="719"/>
      <c r="D117" s="720"/>
      <c r="E117" s="721"/>
      <c r="F117" s="721"/>
      <c r="G117" s="721"/>
      <c r="H117" s="721"/>
      <c r="I117" s="722"/>
      <c r="J117" s="750"/>
      <c r="K117" s="723"/>
      <c r="L117" s="1267"/>
      <c r="M117" s="1265" t="str">
        <f t="shared" si="11"/>
        <v/>
      </c>
      <c r="N117" s="1264"/>
      <c r="O117" s="1265" t="str">
        <f t="shared" si="12"/>
        <v/>
      </c>
      <c r="P117" s="1264"/>
      <c r="Q117" s="1265" t="str">
        <f t="shared" si="13"/>
        <v/>
      </c>
      <c r="R117" s="1264"/>
      <c r="S117" s="1265" t="str">
        <f t="shared" si="14"/>
        <v/>
      </c>
      <c r="T117" s="1264"/>
      <c r="U117" s="1265" t="str">
        <f t="shared" si="15"/>
        <v/>
      </c>
      <c r="V117" s="1264"/>
      <c r="W117" s="1266" t="str">
        <f t="shared" si="16"/>
        <v/>
      </c>
      <c r="X117" s="751"/>
    </row>
    <row r="118" spans="1:24" ht="15" customHeight="1">
      <c r="A118" s="1281"/>
      <c r="B118" s="718"/>
      <c r="C118" s="719"/>
      <c r="D118" s="720"/>
      <c r="E118" s="721"/>
      <c r="F118" s="721"/>
      <c r="G118" s="721"/>
      <c r="H118" s="721"/>
      <c r="I118" s="722"/>
      <c r="J118" s="750"/>
      <c r="K118" s="723"/>
      <c r="L118" s="1267"/>
      <c r="M118" s="1265" t="str">
        <f t="shared" si="11"/>
        <v/>
      </c>
      <c r="N118" s="1264"/>
      <c r="O118" s="1265" t="str">
        <f t="shared" si="12"/>
        <v/>
      </c>
      <c r="P118" s="1264"/>
      <c r="Q118" s="1265" t="str">
        <f t="shared" si="13"/>
        <v/>
      </c>
      <c r="R118" s="1264"/>
      <c r="S118" s="1265" t="str">
        <f t="shared" si="14"/>
        <v/>
      </c>
      <c r="T118" s="1264"/>
      <c r="U118" s="1265" t="str">
        <f t="shared" si="15"/>
        <v/>
      </c>
      <c r="V118" s="1264"/>
      <c r="W118" s="1266" t="str">
        <f t="shared" si="16"/>
        <v/>
      </c>
      <c r="X118" s="751"/>
    </row>
    <row r="119" spans="1:24" ht="15" customHeight="1">
      <c r="A119" s="1281"/>
      <c r="B119" s="718"/>
      <c r="C119" s="719"/>
      <c r="D119" s="720"/>
      <c r="E119" s="721"/>
      <c r="F119" s="721"/>
      <c r="G119" s="721"/>
      <c r="H119" s="721"/>
      <c r="I119" s="722"/>
      <c r="J119" s="750"/>
      <c r="K119" s="723"/>
      <c r="L119" s="1267"/>
      <c r="M119" s="1265" t="str">
        <f t="shared" si="11"/>
        <v/>
      </c>
      <c r="N119" s="1264"/>
      <c r="O119" s="1265" t="str">
        <f t="shared" si="12"/>
        <v/>
      </c>
      <c r="P119" s="1264"/>
      <c r="Q119" s="1265" t="str">
        <f t="shared" si="13"/>
        <v/>
      </c>
      <c r="R119" s="1264"/>
      <c r="S119" s="1265" t="str">
        <f t="shared" si="14"/>
        <v/>
      </c>
      <c r="T119" s="1264"/>
      <c r="U119" s="1265" t="str">
        <f t="shared" si="15"/>
        <v/>
      </c>
      <c r="V119" s="1264"/>
      <c r="W119" s="1266" t="str">
        <f t="shared" si="16"/>
        <v/>
      </c>
      <c r="X119" s="751"/>
    </row>
    <row r="120" spans="1:24" ht="15" customHeight="1">
      <c r="A120" s="1281"/>
      <c r="B120" s="718"/>
      <c r="C120" s="719"/>
      <c r="D120" s="720"/>
      <c r="E120" s="721"/>
      <c r="F120" s="721"/>
      <c r="G120" s="721"/>
      <c r="H120" s="721"/>
      <c r="I120" s="722"/>
      <c r="J120" s="750"/>
      <c r="K120" s="723"/>
      <c r="L120" s="1267"/>
      <c r="M120" s="1265" t="str">
        <f t="shared" si="11"/>
        <v/>
      </c>
      <c r="N120" s="1264"/>
      <c r="O120" s="1265" t="str">
        <f t="shared" si="12"/>
        <v/>
      </c>
      <c r="P120" s="1264"/>
      <c r="Q120" s="1265" t="str">
        <f t="shared" si="13"/>
        <v/>
      </c>
      <c r="R120" s="1264"/>
      <c r="S120" s="1265" t="str">
        <f t="shared" si="14"/>
        <v/>
      </c>
      <c r="T120" s="1264"/>
      <c r="U120" s="1265" t="str">
        <f t="shared" si="15"/>
        <v/>
      </c>
      <c r="V120" s="1264"/>
      <c r="W120" s="1266" t="str">
        <f t="shared" si="16"/>
        <v/>
      </c>
      <c r="X120" s="751"/>
    </row>
    <row r="121" spans="1:24" ht="15" customHeight="1">
      <c r="A121" s="1281"/>
      <c r="B121" s="718"/>
      <c r="C121" s="719"/>
      <c r="D121" s="720"/>
      <c r="E121" s="721"/>
      <c r="F121" s="721"/>
      <c r="G121" s="721"/>
      <c r="H121" s="721"/>
      <c r="I121" s="722"/>
      <c r="J121" s="750"/>
      <c r="K121" s="723"/>
      <c r="L121" s="1267"/>
      <c r="M121" s="1265" t="str">
        <f t="shared" si="11"/>
        <v/>
      </c>
      <c r="N121" s="1264"/>
      <c r="O121" s="1265" t="str">
        <f t="shared" si="12"/>
        <v/>
      </c>
      <c r="P121" s="1264"/>
      <c r="Q121" s="1265" t="str">
        <f t="shared" si="13"/>
        <v/>
      </c>
      <c r="R121" s="1264"/>
      <c r="S121" s="1265" t="str">
        <f t="shared" si="14"/>
        <v/>
      </c>
      <c r="T121" s="1264"/>
      <c r="U121" s="1265" t="str">
        <f t="shared" si="15"/>
        <v/>
      </c>
      <c r="V121" s="1264"/>
      <c r="W121" s="1266" t="str">
        <f t="shared" si="16"/>
        <v/>
      </c>
      <c r="X121" s="751"/>
    </row>
    <row r="122" spans="1:24" ht="15" customHeight="1">
      <c r="A122" s="1281"/>
      <c r="B122" s="718"/>
      <c r="C122" s="719"/>
      <c r="D122" s="720"/>
      <c r="E122" s="721"/>
      <c r="F122" s="721"/>
      <c r="G122" s="721"/>
      <c r="H122" s="721"/>
      <c r="I122" s="722"/>
      <c r="J122" s="750"/>
      <c r="K122" s="723"/>
      <c r="L122" s="1267"/>
      <c r="M122" s="1265" t="str">
        <f t="shared" si="11"/>
        <v/>
      </c>
      <c r="N122" s="1264"/>
      <c r="O122" s="1265" t="str">
        <f t="shared" si="12"/>
        <v/>
      </c>
      <c r="P122" s="1264"/>
      <c r="Q122" s="1265" t="str">
        <f t="shared" si="13"/>
        <v/>
      </c>
      <c r="R122" s="1264"/>
      <c r="S122" s="1265" t="str">
        <f t="shared" si="14"/>
        <v/>
      </c>
      <c r="T122" s="1264"/>
      <c r="U122" s="1265" t="str">
        <f t="shared" si="15"/>
        <v/>
      </c>
      <c r="V122" s="1264"/>
      <c r="W122" s="1266" t="str">
        <f t="shared" si="16"/>
        <v/>
      </c>
      <c r="X122" s="751"/>
    </row>
    <row r="123" spans="1:24" ht="15" customHeight="1">
      <c r="A123" s="1281"/>
      <c r="B123" s="718"/>
      <c r="C123" s="719"/>
      <c r="D123" s="720"/>
      <c r="E123" s="721"/>
      <c r="F123" s="721"/>
      <c r="G123" s="721"/>
      <c r="H123" s="721"/>
      <c r="I123" s="722"/>
      <c r="J123" s="750"/>
      <c r="K123" s="723"/>
      <c r="L123" s="1267"/>
      <c r="M123" s="1265" t="str">
        <f t="shared" si="11"/>
        <v/>
      </c>
      <c r="N123" s="1264"/>
      <c r="O123" s="1265" t="str">
        <f t="shared" si="12"/>
        <v/>
      </c>
      <c r="P123" s="1264"/>
      <c r="Q123" s="1265" t="str">
        <f t="shared" si="13"/>
        <v/>
      </c>
      <c r="R123" s="1264"/>
      <c r="S123" s="1265" t="str">
        <f t="shared" si="14"/>
        <v/>
      </c>
      <c r="T123" s="1264"/>
      <c r="U123" s="1265" t="str">
        <f t="shared" si="15"/>
        <v/>
      </c>
      <c r="V123" s="1264"/>
      <c r="W123" s="1266" t="str">
        <f t="shared" si="16"/>
        <v/>
      </c>
      <c r="X123" s="751"/>
    </row>
    <row r="124" spans="1:24" ht="15" customHeight="1">
      <c r="A124" s="1281"/>
      <c r="B124" s="718"/>
      <c r="C124" s="719"/>
      <c r="D124" s="720"/>
      <c r="E124" s="721"/>
      <c r="F124" s="721"/>
      <c r="G124" s="721"/>
      <c r="H124" s="721"/>
      <c r="I124" s="722"/>
      <c r="J124" s="750"/>
      <c r="K124" s="723"/>
      <c r="L124" s="1267"/>
      <c r="M124" s="1265" t="str">
        <f t="shared" si="11"/>
        <v/>
      </c>
      <c r="N124" s="1264"/>
      <c r="O124" s="1265" t="str">
        <f t="shared" si="12"/>
        <v/>
      </c>
      <c r="P124" s="1264"/>
      <c r="Q124" s="1265" t="str">
        <f t="shared" si="13"/>
        <v/>
      </c>
      <c r="R124" s="1264"/>
      <c r="S124" s="1265" t="str">
        <f t="shared" si="14"/>
        <v/>
      </c>
      <c r="T124" s="1264"/>
      <c r="U124" s="1265" t="str">
        <f t="shared" si="15"/>
        <v/>
      </c>
      <c r="V124" s="1264"/>
      <c r="W124" s="1266" t="str">
        <f t="shared" si="16"/>
        <v/>
      </c>
      <c r="X124" s="751"/>
    </row>
    <row r="125" spans="1:24" ht="15" customHeight="1">
      <c r="A125" s="1281"/>
      <c r="B125" s="718"/>
      <c r="C125" s="719"/>
      <c r="D125" s="720"/>
      <c r="E125" s="721"/>
      <c r="F125" s="721"/>
      <c r="G125" s="721"/>
      <c r="H125" s="721"/>
      <c r="I125" s="722"/>
      <c r="J125" s="750"/>
      <c r="K125" s="723"/>
      <c r="L125" s="1267"/>
      <c r="M125" s="1265" t="str">
        <f t="shared" si="11"/>
        <v/>
      </c>
      <c r="N125" s="1264"/>
      <c r="O125" s="1265" t="str">
        <f t="shared" si="12"/>
        <v/>
      </c>
      <c r="P125" s="1264"/>
      <c r="Q125" s="1265" t="str">
        <f t="shared" si="13"/>
        <v/>
      </c>
      <c r="R125" s="1264"/>
      <c r="S125" s="1265" t="str">
        <f t="shared" si="14"/>
        <v/>
      </c>
      <c r="T125" s="1264"/>
      <c r="U125" s="1265" t="str">
        <f t="shared" si="15"/>
        <v/>
      </c>
      <c r="V125" s="1264"/>
      <c r="W125" s="1266" t="str">
        <f t="shared" si="16"/>
        <v/>
      </c>
      <c r="X125" s="751"/>
    </row>
    <row r="126" spans="1:24" ht="15" customHeight="1">
      <c r="A126" s="1281"/>
      <c r="B126" s="718"/>
      <c r="C126" s="719"/>
      <c r="D126" s="720"/>
      <c r="E126" s="721"/>
      <c r="F126" s="721"/>
      <c r="G126" s="721"/>
      <c r="H126" s="721"/>
      <c r="I126" s="722"/>
      <c r="J126" s="750"/>
      <c r="K126" s="723"/>
      <c r="L126" s="1267"/>
      <c r="M126" s="1265" t="str">
        <f t="shared" si="11"/>
        <v/>
      </c>
      <c r="N126" s="1264"/>
      <c r="O126" s="1265" t="str">
        <f t="shared" si="12"/>
        <v/>
      </c>
      <c r="P126" s="1264"/>
      <c r="Q126" s="1265" t="str">
        <f t="shared" si="13"/>
        <v/>
      </c>
      <c r="R126" s="1264"/>
      <c r="S126" s="1265" t="str">
        <f t="shared" si="14"/>
        <v/>
      </c>
      <c r="T126" s="1264"/>
      <c r="U126" s="1265" t="str">
        <f t="shared" si="15"/>
        <v/>
      </c>
      <c r="V126" s="1264"/>
      <c r="W126" s="1266" t="str">
        <f t="shared" si="16"/>
        <v/>
      </c>
      <c r="X126" s="751"/>
    </row>
    <row r="127" spans="1:24" ht="15" customHeight="1">
      <c r="A127" s="1281"/>
      <c r="B127" s="718"/>
      <c r="C127" s="719"/>
      <c r="D127" s="720"/>
      <c r="E127" s="721"/>
      <c r="F127" s="721"/>
      <c r="G127" s="721"/>
      <c r="H127" s="721"/>
      <c r="I127" s="722"/>
      <c r="J127" s="750"/>
      <c r="K127" s="723"/>
      <c r="L127" s="1267"/>
      <c r="M127" s="1265" t="str">
        <f t="shared" si="11"/>
        <v/>
      </c>
      <c r="N127" s="1264"/>
      <c r="O127" s="1265" t="str">
        <f t="shared" si="12"/>
        <v/>
      </c>
      <c r="P127" s="1264"/>
      <c r="Q127" s="1265" t="str">
        <f t="shared" si="13"/>
        <v/>
      </c>
      <c r="R127" s="1264"/>
      <c r="S127" s="1265" t="str">
        <f t="shared" si="14"/>
        <v/>
      </c>
      <c r="T127" s="1264"/>
      <c r="U127" s="1265" t="str">
        <f t="shared" si="15"/>
        <v/>
      </c>
      <c r="V127" s="1264"/>
      <c r="W127" s="1266" t="str">
        <f t="shared" si="16"/>
        <v/>
      </c>
      <c r="X127" s="751"/>
    </row>
    <row r="128" spans="1:24" ht="15" customHeight="1">
      <c r="A128" s="1281"/>
      <c r="B128" s="718"/>
      <c r="C128" s="719"/>
      <c r="D128" s="720"/>
      <c r="E128" s="721"/>
      <c r="F128" s="721"/>
      <c r="G128" s="721"/>
      <c r="H128" s="721"/>
      <c r="I128" s="722"/>
      <c r="J128" s="750"/>
      <c r="K128" s="723"/>
      <c r="L128" s="1267"/>
      <c r="M128" s="1265" t="str">
        <f t="shared" si="11"/>
        <v/>
      </c>
      <c r="N128" s="1264"/>
      <c r="O128" s="1265" t="str">
        <f t="shared" si="12"/>
        <v/>
      </c>
      <c r="P128" s="1264"/>
      <c r="Q128" s="1265" t="str">
        <f t="shared" si="13"/>
        <v/>
      </c>
      <c r="R128" s="1264"/>
      <c r="S128" s="1265" t="str">
        <f t="shared" si="14"/>
        <v/>
      </c>
      <c r="T128" s="1264"/>
      <c r="U128" s="1265" t="str">
        <f t="shared" si="15"/>
        <v/>
      </c>
      <c r="V128" s="1264"/>
      <c r="W128" s="1266" t="str">
        <f t="shared" si="16"/>
        <v/>
      </c>
      <c r="X128" s="751"/>
    </row>
    <row r="129" spans="1:24" ht="15" customHeight="1">
      <c r="A129" s="1281"/>
      <c r="B129" s="718"/>
      <c r="C129" s="719"/>
      <c r="D129" s="720"/>
      <c r="E129" s="721"/>
      <c r="F129" s="721"/>
      <c r="G129" s="721"/>
      <c r="H129" s="721"/>
      <c r="I129" s="722"/>
      <c r="J129" s="750"/>
      <c r="K129" s="723"/>
      <c r="L129" s="1267"/>
      <c r="M129" s="1265" t="str">
        <f t="shared" si="11"/>
        <v/>
      </c>
      <c r="N129" s="1264"/>
      <c r="O129" s="1265" t="str">
        <f t="shared" si="12"/>
        <v/>
      </c>
      <c r="P129" s="1264"/>
      <c r="Q129" s="1265" t="str">
        <f t="shared" si="13"/>
        <v/>
      </c>
      <c r="R129" s="1264"/>
      <c r="S129" s="1265" t="str">
        <f t="shared" si="14"/>
        <v/>
      </c>
      <c r="T129" s="1264"/>
      <c r="U129" s="1265" t="str">
        <f t="shared" si="15"/>
        <v/>
      </c>
      <c r="V129" s="1264"/>
      <c r="W129" s="1266" t="str">
        <f t="shared" si="16"/>
        <v/>
      </c>
      <c r="X129" s="751"/>
    </row>
    <row r="130" spans="1:24" ht="15" customHeight="1">
      <c r="A130" s="1281"/>
      <c r="B130" s="718"/>
      <c r="C130" s="719"/>
      <c r="D130" s="720"/>
      <c r="E130" s="721"/>
      <c r="F130" s="721"/>
      <c r="G130" s="721"/>
      <c r="H130" s="721"/>
      <c r="I130" s="722"/>
      <c r="J130" s="750"/>
      <c r="K130" s="723"/>
      <c r="L130" s="1267"/>
      <c r="M130" s="1265" t="str">
        <f t="shared" si="11"/>
        <v/>
      </c>
      <c r="N130" s="1264"/>
      <c r="O130" s="1265" t="str">
        <f t="shared" si="12"/>
        <v/>
      </c>
      <c r="P130" s="1264"/>
      <c r="Q130" s="1265" t="str">
        <f t="shared" si="13"/>
        <v/>
      </c>
      <c r="R130" s="1264"/>
      <c r="S130" s="1265" t="str">
        <f t="shared" si="14"/>
        <v/>
      </c>
      <c r="T130" s="1264"/>
      <c r="U130" s="1265" t="str">
        <f t="shared" si="15"/>
        <v/>
      </c>
      <c r="V130" s="1264"/>
      <c r="W130" s="1266" t="str">
        <f t="shared" si="16"/>
        <v/>
      </c>
      <c r="X130" s="751"/>
    </row>
    <row r="131" spans="1:24" ht="15" customHeight="1">
      <c r="A131" s="1281"/>
      <c r="B131" s="718"/>
      <c r="C131" s="719"/>
      <c r="D131" s="720"/>
      <c r="E131" s="721"/>
      <c r="F131" s="721"/>
      <c r="G131" s="721"/>
      <c r="H131" s="721"/>
      <c r="I131" s="722"/>
      <c r="J131" s="750"/>
      <c r="K131" s="723"/>
      <c r="L131" s="1267"/>
      <c r="M131" s="1265" t="str">
        <f t="shared" si="11"/>
        <v/>
      </c>
      <c r="N131" s="1264"/>
      <c r="O131" s="1265" t="str">
        <f t="shared" si="12"/>
        <v/>
      </c>
      <c r="P131" s="1264"/>
      <c r="Q131" s="1265" t="str">
        <f t="shared" si="13"/>
        <v/>
      </c>
      <c r="R131" s="1264"/>
      <c r="S131" s="1265" t="str">
        <f t="shared" si="14"/>
        <v/>
      </c>
      <c r="T131" s="1264"/>
      <c r="U131" s="1265" t="str">
        <f t="shared" si="15"/>
        <v/>
      </c>
      <c r="V131" s="1264"/>
      <c r="W131" s="1266" t="str">
        <f t="shared" si="16"/>
        <v/>
      </c>
      <c r="X131" s="751"/>
    </row>
    <row r="132" spans="1:24" ht="15" customHeight="1">
      <c r="A132" s="1281"/>
      <c r="B132" s="724"/>
      <c r="C132" s="725"/>
      <c r="D132" s="726"/>
      <c r="E132" s="727"/>
      <c r="F132" s="727"/>
      <c r="G132" s="727"/>
      <c r="H132" s="727"/>
      <c r="I132" s="728"/>
      <c r="J132" s="729"/>
      <c r="K132" s="730"/>
      <c r="L132" s="1267"/>
      <c r="M132" s="1265" t="str">
        <f t="shared" si="11"/>
        <v/>
      </c>
      <c r="N132" s="1264"/>
      <c r="O132" s="1265" t="str">
        <f t="shared" si="12"/>
        <v/>
      </c>
      <c r="P132" s="1264"/>
      <c r="Q132" s="1265" t="str">
        <f t="shared" si="13"/>
        <v/>
      </c>
      <c r="R132" s="1264"/>
      <c r="S132" s="1265" t="str">
        <f t="shared" si="14"/>
        <v/>
      </c>
      <c r="T132" s="1264"/>
      <c r="U132" s="1265" t="str">
        <f t="shared" si="15"/>
        <v/>
      </c>
      <c r="V132" s="1264"/>
      <c r="W132" s="1266" t="str">
        <f t="shared" si="16"/>
        <v/>
      </c>
      <c r="X132" s="737"/>
    </row>
    <row r="133" spans="1:24" ht="15" customHeight="1">
      <c r="A133" s="1281"/>
      <c r="B133" s="724"/>
      <c r="C133" s="725"/>
      <c r="D133" s="726"/>
      <c r="E133" s="727"/>
      <c r="F133" s="727"/>
      <c r="G133" s="727"/>
      <c r="H133" s="727"/>
      <c r="I133" s="728"/>
      <c r="J133" s="729"/>
      <c r="K133" s="730"/>
      <c r="L133" s="1267"/>
      <c r="M133" s="1265" t="str">
        <f t="shared" si="11"/>
        <v/>
      </c>
      <c r="N133" s="1264"/>
      <c r="O133" s="1265" t="str">
        <f t="shared" si="12"/>
        <v/>
      </c>
      <c r="P133" s="1264"/>
      <c r="Q133" s="1265" t="str">
        <f t="shared" si="13"/>
        <v/>
      </c>
      <c r="R133" s="1264"/>
      <c r="S133" s="1265" t="str">
        <f t="shared" si="14"/>
        <v/>
      </c>
      <c r="T133" s="1264"/>
      <c r="U133" s="1265" t="str">
        <f t="shared" si="15"/>
        <v/>
      </c>
      <c r="V133" s="1264"/>
      <c r="W133" s="1266" t="str">
        <f t="shared" si="16"/>
        <v/>
      </c>
      <c r="X133" s="737"/>
    </row>
    <row r="134" spans="1:24" ht="15" customHeight="1">
      <c r="A134" s="1281"/>
      <c r="B134" s="724"/>
      <c r="C134" s="725"/>
      <c r="D134" s="726"/>
      <c r="E134" s="727"/>
      <c r="F134" s="727"/>
      <c r="G134" s="727"/>
      <c r="H134" s="727"/>
      <c r="I134" s="728"/>
      <c r="J134" s="729"/>
      <c r="K134" s="730"/>
      <c r="L134" s="1267"/>
      <c r="M134" s="1265" t="str">
        <f t="shared" si="11"/>
        <v/>
      </c>
      <c r="N134" s="1264"/>
      <c r="O134" s="1265" t="str">
        <f t="shared" si="12"/>
        <v/>
      </c>
      <c r="P134" s="1264"/>
      <c r="Q134" s="1265" t="str">
        <f t="shared" si="13"/>
        <v/>
      </c>
      <c r="R134" s="1264"/>
      <c r="S134" s="1265" t="str">
        <f t="shared" si="14"/>
        <v/>
      </c>
      <c r="T134" s="1264"/>
      <c r="U134" s="1265" t="str">
        <f t="shared" si="15"/>
        <v/>
      </c>
      <c r="V134" s="1264"/>
      <c r="W134" s="1266" t="str">
        <f t="shared" si="16"/>
        <v/>
      </c>
      <c r="X134" s="737"/>
    </row>
    <row r="135" spans="1:24" ht="15" customHeight="1">
      <c r="A135" s="1281"/>
      <c r="B135" s="724"/>
      <c r="C135" s="725"/>
      <c r="D135" s="726"/>
      <c r="E135" s="727"/>
      <c r="F135" s="727"/>
      <c r="G135" s="727"/>
      <c r="H135" s="727"/>
      <c r="I135" s="728"/>
      <c r="J135" s="729"/>
      <c r="K135" s="730"/>
      <c r="L135" s="1267"/>
      <c r="M135" s="1265" t="str">
        <f t="shared" si="11"/>
        <v/>
      </c>
      <c r="N135" s="1264"/>
      <c r="O135" s="1265" t="str">
        <f t="shared" si="12"/>
        <v/>
      </c>
      <c r="P135" s="1264"/>
      <c r="Q135" s="1265" t="str">
        <f t="shared" si="13"/>
        <v/>
      </c>
      <c r="R135" s="1264"/>
      <c r="S135" s="1265" t="str">
        <f t="shared" si="14"/>
        <v/>
      </c>
      <c r="T135" s="1264"/>
      <c r="U135" s="1265" t="str">
        <f t="shared" si="15"/>
        <v/>
      </c>
      <c r="V135" s="1264"/>
      <c r="W135" s="1266" t="str">
        <f t="shared" si="16"/>
        <v/>
      </c>
      <c r="X135" s="737"/>
    </row>
    <row r="136" spans="1:24" ht="15" customHeight="1">
      <c r="A136" s="1281"/>
      <c r="B136" s="724"/>
      <c r="C136" s="725"/>
      <c r="D136" s="726"/>
      <c r="E136" s="727"/>
      <c r="F136" s="727"/>
      <c r="G136" s="727"/>
      <c r="H136" s="727"/>
      <c r="I136" s="728"/>
      <c r="J136" s="729"/>
      <c r="K136" s="730"/>
      <c r="L136" s="1267"/>
      <c r="M136" s="1265" t="str">
        <f t="shared" si="11"/>
        <v/>
      </c>
      <c r="N136" s="1264"/>
      <c r="O136" s="1265" t="str">
        <f t="shared" si="12"/>
        <v/>
      </c>
      <c r="P136" s="1264"/>
      <c r="Q136" s="1265" t="str">
        <f t="shared" si="13"/>
        <v/>
      </c>
      <c r="R136" s="1264"/>
      <c r="S136" s="1265" t="str">
        <f t="shared" si="14"/>
        <v/>
      </c>
      <c r="T136" s="1264"/>
      <c r="U136" s="1265" t="str">
        <f t="shared" si="15"/>
        <v/>
      </c>
      <c r="V136" s="1264"/>
      <c r="W136" s="1266" t="str">
        <f t="shared" si="16"/>
        <v/>
      </c>
      <c r="X136" s="737"/>
    </row>
    <row r="137" spans="1:24" ht="15" customHeight="1">
      <c r="A137" s="1281"/>
      <c r="B137" s="724"/>
      <c r="C137" s="725"/>
      <c r="D137" s="726"/>
      <c r="E137" s="727"/>
      <c r="F137" s="727"/>
      <c r="G137" s="727"/>
      <c r="H137" s="727"/>
      <c r="I137" s="728"/>
      <c r="J137" s="729"/>
      <c r="K137" s="730"/>
      <c r="L137" s="1267"/>
      <c r="M137" s="1265" t="str">
        <f t="shared" si="11"/>
        <v/>
      </c>
      <c r="N137" s="1264"/>
      <c r="O137" s="1265" t="str">
        <f t="shared" si="12"/>
        <v/>
      </c>
      <c r="P137" s="1264"/>
      <c r="Q137" s="1265" t="str">
        <f t="shared" si="13"/>
        <v/>
      </c>
      <c r="R137" s="1264"/>
      <c r="S137" s="1265" t="str">
        <f t="shared" si="14"/>
        <v/>
      </c>
      <c r="T137" s="1264"/>
      <c r="U137" s="1265" t="str">
        <f t="shared" si="15"/>
        <v/>
      </c>
      <c r="V137" s="1264"/>
      <c r="W137" s="1266" t="str">
        <f t="shared" si="16"/>
        <v/>
      </c>
      <c r="X137" s="737"/>
    </row>
    <row r="138" spans="1:24" ht="15" customHeight="1">
      <c r="A138" s="1281"/>
      <c r="B138" s="724"/>
      <c r="C138" s="725"/>
      <c r="D138" s="726"/>
      <c r="E138" s="727"/>
      <c r="F138" s="727"/>
      <c r="G138" s="727"/>
      <c r="H138" s="727"/>
      <c r="I138" s="728"/>
      <c r="J138" s="729"/>
      <c r="K138" s="730"/>
      <c r="L138" s="1267"/>
      <c r="M138" s="1265" t="str">
        <f t="shared" si="11"/>
        <v/>
      </c>
      <c r="N138" s="1264"/>
      <c r="O138" s="1265" t="str">
        <f t="shared" si="12"/>
        <v/>
      </c>
      <c r="P138" s="1264"/>
      <c r="Q138" s="1265" t="str">
        <f t="shared" si="13"/>
        <v/>
      </c>
      <c r="R138" s="1264"/>
      <c r="S138" s="1265" t="str">
        <f t="shared" si="14"/>
        <v/>
      </c>
      <c r="T138" s="1264"/>
      <c r="U138" s="1265" t="str">
        <f t="shared" si="15"/>
        <v/>
      </c>
      <c r="V138" s="1264"/>
      <c r="W138" s="1266" t="str">
        <f t="shared" si="16"/>
        <v/>
      </c>
      <c r="X138" s="737"/>
    </row>
    <row r="139" spans="1:24" ht="15" customHeight="1">
      <c r="A139" s="1281"/>
      <c r="B139" s="724"/>
      <c r="C139" s="725"/>
      <c r="D139" s="726"/>
      <c r="E139" s="727"/>
      <c r="F139" s="727"/>
      <c r="G139" s="727"/>
      <c r="H139" s="727"/>
      <c r="I139" s="728"/>
      <c r="J139" s="729"/>
      <c r="K139" s="730"/>
      <c r="L139" s="1267"/>
      <c r="M139" s="1265" t="str">
        <f t="shared" si="11"/>
        <v/>
      </c>
      <c r="N139" s="1264"/>
      <c r="O139" s="1265" t="str">
        <f t="shared" si="12"/>
        <v/>
      </c>
      <c r="P139" s="1264"/>
      <c r="Q139" s="1265" t="str">
        <f t="shared" si="13"/>
        <v/>
      </c>
      <c r="R139" s="1264"/>
      <c r="S139" s="1265" t="str">
        <f t="shared" si="14"/>
        <v/>
      </c>
      <c r="T139" s="1264"/>
      <c r="U139" s="1265" t="str">
        <f t="shared" si="15"/>
        <v/>
      </c>
      <c r="V139" s="1264"/>
      <c r="W139" s="1266" t="str">
        <f t="shared" si="16"/>
        <v/>
      </c>
      <c r="X139" s="737"/>
    </row>
    <row r="140" spans="1:24" ht="15" customHeight="1">
      <c r="A140" s="1281"/>
      <c r="B140" s="724"/>
      <c r="C140" s="725"/>
      <c r="D140" s="726"/>
      <c r="E140" s="727"/>
      <c r="F140" s="727"/>
      <c r="G140" s="727"/>
      <c r="H140" s="727"/>
      <c r="I140" s="728"/>
      <c r="J140" s="729"/>
      <c r="K140" s="730"/>
      <c r="L140" s="1267"/>
      <c r="M140" s="1265" t="str">
        <f t="shared" si="11"/>
        <v/>
      </c>
      <c r="N140" s="1264"/>
      <c r="O140" s="1265" t="str">
        <f t="shared" si="12"/>
        <v/>
      </c>
      <c r="P140" s="1264"/>
      <c r="Q140" s="1265" t="str">
        <f t="shared" si="13"/>
        <v/>
      </c>
      <c r="R140" s="1264"/>
      <c r="S140" s="1265" t="str">
        <f t="shared" si="14"/>
        <v/>
      </c>
      <c r="T140" s="1264"/>
      <c r="U140" s="1265" t="str">
        <f t="shared" si="15"/>
        <v/>
      </c>
      <c r="V140" s="1264"/>
      <c r="W140" s="1266" t="str">
        <f t="shared" si="16"/>
        <v/>
      </c>
      <c r="X140" s="737"/>
    </row>
    <row r="141" spans="1:24" ht="15" customHeight="1">
      <c r="A141" s="1281"/>
      <c r="B141" s="724"/>
      <c r="C141" s="725"/>
      <c r="D141" s="726"/>
      <c r="E141" s="727"/>
      <c r="F141" s="727"/>
      <c r="G141" s="727"/>
      <c r="H141" s="727"/>
      <c r="I141" s="728"/>
      <c r="J141" s="729"/>
      <c r="K141" s="730"/>
      <c r="L141" s="1267"/>
      <c r="M141" s="1265" t="str">
        <f t="shared" si="11"/>
        <v/>
      </c>
      <c r="N141" s="1264"/>
      <c r="O141" s="1265" t="str">
        <f t="shared" si="12"/>
        <v/>
      </c>
      <c r="P141" s="1264"/>
      <c r="Q141" s="1265" t="str">
        <f t="shared" si="13"/>
        <v/>
      </c>
      <c r="R141" s="1264"/>
      <c r="S141" s="1265" t="str">
        <f t="shared" si="14"/>
        <v/>
      </c>
      <c r="T141" s="1264"/>
      <c r="U141" s="1265" t="str">
        <f t="shared" si="15"/>
        <v/>
      </c>
      <c r="V141" s="1264"/>
      <c r="W141" s="1266" t="str">
        <f t="shared" si="16"/>
        <v/>
      </c>
      <c r="X141" s="737"/>
    </row>
    <row r="142" spans="1:24" ht="15" customHeight="1" thickBot="1">
      <c r="A142" s="1281"/>
      <c r="B142" s="724"/>
      <c r="C142" s="725"/>
      <c r="D142" s="726"/>
      <c r="E142" s="727"/>
      <c r="F142" s="727"/>
      <c r="G142" s="727"/>
      <c r="H142" s="727"/>
      <c r="I142" s="728"/>
      <c r="J142" s="729"/>
      <c r="K142" s="732"/>
      <c r="L142" s="1268"/>
      <c r="M142" s="1269" t="str">
        <f>IF(ISERROR(IF(OR(D142,J142,K142)="", "", IF(J142="",D142*K142,D142*J142))),"",IF(OR(D142,J142,K142)="", "", IF(J142="",D142*K142,D142*J142)))</f>
        <v/>
      </c>
      <c r="N142" s="1270"/>
      <c r="O142" s="1269" t="str">
        <f>IF(ISERROR(IF(OR(E142,J142,K142)="", "", IF(J142="",E142*K142,E142*J142))),"",IF(OR(E142,J142,K142)="", "", IF(J142="",E142*K142,E142*J142)))</f>
        <v/>
      </c>
      <c r="P142" s="1270"/>
      <c r="Q142" s="1269" t="str">
        <f>IF(ISERROR(IF(OR(F142,J142,K142)="", "", IF(J142="",F142*K142,F142*J142))),"",IF(OR(F142,J142,K142)="", "", IF(J142="",F142*K142,F142*J142)))</f>
        <v/>
      </c>
      <c r="R142" s="1270"/>
      <c r="S142" s="1269" t="str">
        <f>IF(ISERROR(IF(OR(G142,J142,K142)="", "", IF(J142="",G142*K142,G142*J142))),"",IF(OR(G142,J142,K142)="", "", IF(J142="",G142*K142,G142*J142)))</f>
        <v/>
      </c>
      <c r="T142" s="1270"/>
      <c r="U142" s="1269" t="str">
        <f>IF(ISERROR(IF(OR(H142,J142,K142)="", "", IF(J142="",H142*K142,H142*J142))),"",IF(OR(H142,J142,K142)="", "", IF(J142="",H142*K142,H142*J142)))</f>
        <v/>
      </c>
      <c r="V142" s="1270"/>
      <c r="W142" s="1271" t="str">
        <f>IF(ISERROR(IF(OR(I142,J142,K142)="", "", IF(J142="",I142*K142,I142*J142))),"",IF(OR(I142,J142,K142)="", "", IF(J142="",I142*K142,I142*J142)))</f>
        <v/>
      </c>
      <c r="X142" s="737"/>
    </row>
    <row r="143" spans="1:24" ht="15" customHeight="1" thickBot="1">
      <c r="A143" s="1281"/>
      <c r="B143" s="2932" t="s">
        <v>541</v>
      </c>
      <c r="C143" s="2933"/>
      <c r="D143" s="2933"/>
      <c r="E143" s="2933"/>
      <c r="F143" s="2933"/>
      <c r="G143" s="2933"/>
      <c r="H143" s="2933"/>
      <c r="I143" s="2934"/>
      <c r="J143" s="1228">
        <f>SUM(J83:J142)</f>
        <v>0</v>
      </c>
      <c r="K143" s="1229">
        <f>SUM(K83:K142)</f>
        <v>0</v>
      </c>
      <c r="L143" s="1234" t="s">
        <v>579</v>
      </c>
      <c r="M143" s="1231">
        <f>SUM(L83:M142)</f>
        <v>0</v>
      </c>
      <c r="N143" s="1235" t="s">
        <v>580</v>
      </c>
      <c r="O143" s="1231">
        <f>SUM(N83:O142)</f>
        <v>0</v>
      </c>
      <c r="P143" s="1235" t="s">
        <v>581</v>
      </c>
      <c r="Q143" s="1231">
        <f>SUM(P83:Q142)</f>
        <v>0</v>
      </c>
      <c r="R143" s="1235" t="s">
        <v>582</v>
      </c>
      <c r="S143" s="1231">
        <f>SUM(R83:S142)</f>
        <v>0</v>
      </c>
      <c r="T143" s="1235" t="s">
        <v>583</v>
      </c>
      <c r="U143" s="1231">
        <f>SUM(T83:U142)</f>
        <v>0</v>
      </c>
      <c r="V143" s="1235" t="s">
        <v>584</v>
      </c>
      <c r="W143" s="1231">
        <f>SUM(V83:W142)</f>
        <v>0</v>
      </c>
      <c r="X143" s="738"/>
    </row>
    <row r="144" spans="1:24" ht="15" customHeight="1">
      <c r="A144" s="1281"/>
      <c r="B144" s="2935" t="s">
        <v>999</v>
      </c>
      <c r="C144" s="2936"/>
      <c r="D144" s="2936"/>
      <c r="E144" s="2936"/>
      <c r="F144" s="2936"/>
      <c r="G144" s="2936"/>
      <c r="H144" s="2936"/>
      <c r="I144" s="2937"/>
      <c r="J144" s="2941" t="s">
        <v>554</v>
      </c>
      <c r="K144" s="2942"/>
      <c r="L144" s="2947" t="s">
        <v>585</v>
      </c>
      <c r="M144" s="2914"/>
      <c r="N144" s="2913" t="s">
        <v>586</v>
      </c>
      <c r="O144" s="2914"/>
      <c r="P144" s="2913" t="s">
        <v>1008</v>
      </c>
      <c r="Q144" s="2914"/>
      <c r="R144" s="2913" t="s">
        <v>1009</v>
      </c>
      <c r="S144" s="2914"/>
      <c r="T144" s="2915" t="s">
        <v>587</v>
      </c>
      <c r="U144" s="2916"/>
      <c r="V144" s="2915" t="s">
        <v>588</v>
      </c>
      <c r="W144" s="2917"/>
      <c r="X144" s="739"/>
    </row>
    <row r="145" spans="1:24" ht="15" customHeight="1">
      <c r="A145" s="1281"/>
      <c r="B145" s="2938"/>
      <c r="C145" s="2939"/>
      <c r="D145" s="2939"/>
      <c r="E145" s="2939"/>
      <c r="F145" s="2939"/>
      <c r="G145" s="2939"/>
      <c r="H145" s="2939"/>
      <c r="I145" s="2940"/>
      <c r="J145" s="2943"/>
      <c r="K145" s="2944"/>
      <c r="L145" s="740" t="s">
        <v>589</v>
      </c>
      <c r="M145" s="741">
        <f>M143*3.6</f>
        <v>0</v>
      </c>
      <c r="N145" s="951" t="s">
        <v>590</v>
      </c>
      <c r="O145" s="741">
        <f>O143*3.6</f>
        <v>0</v>
      </c>
      <c r="P145" s="952" t="s">
        <v>591</v>
      </c>
      <c r="Q145" s="741">
        <f>Q143*9.76</f>
        <v>0</v>
      </c>
      <c r="R145" s="953" t="s">
        <v>592</v>
      </c>
      <c r="S145" s="741">
        <f>S143*9.76</f>
        <v>0</v>
      </c>
      <c r="T145" s="953" t="s">
        <v>593</v>
      </c>
      <c r="U145" s="741">
        <f>U143*$W154</f>
        <v>0</v>
      </c>
      <c r="V145" s="954" t="s">
        <v>594</v>
      </c>
      <c r="W145" s="741">
        <f>W143*$W154</f>
        <v>0</v>
      </c>
      <c r="X145" s="742"/>
    </row>
    <row r="146" spans="1:24" ht="15" customHeight="1">
      <c r="A146" s="1281"/>
      <c r="B146" s="2938"/>
      <c r="C146" s="2939"/>
      <c r="D146" s="2939"/>
      <c r="E146" s="2939"/>
      <c r="F146" s="2939"/>
      <c r="G146" s="2939"/>
      <c r="H146" s="2939"/>
      <c r="I146" s="2940"/>
      <c r="J146" s="2943"/>
      <c r="K146" s="2944"/>
      <c r="L146" s="2918" t="s">
        <v>565</v>
      </c>
      <c r="M146" s="2919"/>
      <c r="N146" s="2922" t="s">
        <v>534</v>
      </c>
      <c r="O146" s="2923"/>
      <c r="P146" s="743"/>
      <c r="Q146" s="2924" t="s">
        <v>595</v>
      </c>
      <c r="R146" s="2924"/>
      <c r="S146" s="2924"/>
      <c r="T146" s="2925">
        <f>SUM(Q145,U145)</f>
        <v>0</v>
      </c>
      <c r="U146" s="2925"/>
      <c r="V146" s="2925"/>
      <c r="W146" s="2926"/>
      <c r="X146" s="752"/>
    </row>
    <row r="147" spans="1:24" ht="15" customHeight="1" thickBot="1">
      <c r="A147" s="1281"/>
      <c r="B147" s="2938" t="s">
        <v>567</v>
      </c>
      <c r="C147" s="2939"/>
      <c r="D147" s="2939"/>
      <c r="E147" s="2939"/>
      <c r="F147" s="2939"/>
      <c r="G147" s="2939"/>
      <c r="H147" s="2939"/>
      <c r="I147" s="2940"/>
      <c r="J147" s="2945"/>
      <c r="K147" s="2946"/>
      <c r="L147" s="2920"/>
      <c r="M147" s="2921"/>
      <c r="N147" s="2927" t="s">
        <v>535</v>
      </c>
      <c r="O147" s="2928"/>
      <c r="P147" s="745"/>
      <c r="Q147" s="2929" t="s">
        <v>596</v>
      </c>
      <c r="R147" s="2929"/>
      <c r="S147" s="2929"/>
      <c r="T147" s="2930">
        <f>SUM(S145,W145)</f>
        <v>0</v>
      </c>
      <c r="U147" s="2930"/>
      <c r="V147" s="2930"/>
      <c r="W147" s="2931"/>
      <c r="X147" s="753"/>
    </row>
    <row r="148" spans="1:24" ht="15" customHeight="1">
      <c r="A148" s="1276"/>
      <c r="B148" s="2938"/>
      <c r="C148" s="2939"/>
      <c r="D148" s="2939"/>
      <c r="E148" s="2939"/>
      <c r="F148" s="2939"/>
      <c r="G148" s="2939"/>
      <c r="H148" s="2939"/>
      <c r="I148" s="2940"/>
      <c r="J148" s="2941" t="s">
        <v>569</v>
      </c>
      <c r="K148" s="2951"/>
      <c r="L148" s="2952"/>
      <c r="M148" s="2953"/>
      <c r="N148" s="2922" t="s">
        <v>534</v>
      </c>
      <c r="O148" s="2923"/>
      <c r="P148" s="747"/>
      <c r="Q148" s="2957" t="s">
        <v>597</v>
      </c>
      <c r="R148" s="2957"/>
      <c r="S148" s="2957"/>
      <c r="T148" s="2905">
        <f>IF(ISERROR(M145/T146),0,M145/T146)</f>
        <v>0</v>
      </c>
      <c r="U148" s="2905"/>
      <c r="V148" s="2905"/>
      <c r="W148" s="2906"/>
      <c r="X148" s="744"/>
    </row>
    <row r="149" spans="1:24" ht="15" customHeight="1" thickBot="1">
      <c r="A149" s="1277"/>
      <c r="B149" s="2948"/>
      <c r="C149" s="2949"/>
      <c r="D149" s="2949"/>
      <c r="E149" s="2949"/>
      <c r="F149" s="2949"/>
      <c r="G149" s="2949"/>
      <c r="H149" s="2949"/>
      <c r="I149" s="2950"/>
      <c r="J149" s="2954"/>
      <c r="K149" s="2955"/>
      <c r="L149" s="2955"/>
      <c r="M149" s="2956"/>
      <c r="N149" s="2907" t="s">
        <v>535</v>
      </c>
      <c r="O149" s="2908"/>
      <c r="P149" s="955"/>
      <c r="Q149" s="2909" t="s">
        <v>598</v>
      </c>
      <c r="R149" s="2909"/>
      <c r="S149" s="2909"/>
      <c r="T149" s="2910">
        <f>IF(ISERROR(O145/T147),0,O145/T147)</f>
        <v>0</v>
      </c>
      <c r="U149" s="2910"/>
      <c r="V149" s="2910"/>
      <c r="W149" s="2911"/>
      <c r="X149" s="754"/>
    </row>
    <row r="150" spans="1:24" ht="21.75" customHeight="1" thickBot="1">
      <c r="A150" s="711"/>
      <c r="B150" s="711"/>
      <c r="C150" s="711"/>
      <c r="D150" s="711"/>
      <c r="E150" s="711"/>
      <c r="F150" s="711"/>
      <c r="G150" s="711"/>
      <c r="H150" s="711"/>
      <c r="I150" s="711"/>
      <c r="J150" s="2899" t="s">
        <v>599</v>
      </c>
      <c r="K150" s="2900"/>
      <c r="L150" s="2900"/>
      <c r="M150" s="2900"/>
      <c r="N150" s="2900"/>
      <c r="O150" s="2901"/>
      <c r="P150" s="956"/>
      <c r="Q150" s="2912" t="s">
        <v>600</v>
      </c>
      <c r="R150" s="2912"/>
      <c r="S150" s="2912"/>
      <c r="T150" s="2903">
        <f>IF(ISERROR((1-((T68+T69)/(T148+T149)))),0,(1-((T68+T69)/(T148+T149))))</f>
        <v>0</v>
      </c>
      <c r="U150" s="2903"/>
      <c r="V150" s="2903"/>
      <c r="W150" s="2904"/>
      <c r="X150" s="755"/>
    </row>
    <row r="151" spans="1:24" ht="21.75" customHeight="1" thickBot="1">
      <c r="A151" s="711"/>
      <c r="B151" s="711"/>
      <c r="C151" s="711"/>
      <c r="D151" s="711"/>
      <c r="E151" s="711"/>
      <c r="F151" s="711"/>
      <c r="G151" s="711"/>
      <c r="H151" s="711"/>
      <c r="I151" s="711"/>
      <c r="J151" s="2899" t="s">
        <v>601</v>
      </c>
      <c r="K151" s="2900"/>
      <c r="L151" s="2900"/>
      <c r="M151" s="2900"/>
      <c r="N151" s="2900"/>
      <c r="O151" s="2901"/>
      <c r="P151" s="956"/>
      <c r="Q151" s="2902" t="s">
        <v>602</v>
      </c>
      <c r="R151" s="2902"/>
      <c r="S151" s="2902"/>
      <c r="T151" s="2903" t="e">
        <f>X151*T72*T150</f>
        <v>#VALUE!</v>
      </c>
      <c r="U151" s="2903"/>
      <c r="V151" s="2903"/>
      <c r="W151" s="2904"/>
      <c r="X151" s="1214" t="str">
        <f>IF(AND(A4="空調設備",G4="その他(上記用途区分以外)"),J5/100,IF(AND(A4="空調設備(熱源設備のみ)",G4="その他(上記用途区分以外)"),J5/100,IF(A4="空調設備",J4,O4)))</f>
        <v>-</v>
      </c>
    </row>
    <row r="154" spans="1:24">
      <c r="Q154" s="2898" t="s">
        <v>1046</v>
      </c>
      <c r="R154" s="2898"/>
      <c r="S154" s="2898"/>
      <c r="U154" s="3079" t="s">
        <v>1002</v>
      </c>
      <c r="V154" s="3080"/>
      <c r="W154" s="3083"/>
      <c r="X154" s="3084"/>
    </row>
    <row r="155" spans="1:24">
      <c r="Q155" s="2898"/>
      <c r="R155" s="2898"/>
      <c r="S155" s="2898"/>
      <c r="U155" s="3081"/>
      <c r="V155" s="3082"/>
      <c r="W155" s="3085"/>
      <c r="X155" s="3086"/>
    </row>
  </sheetData>
  <sheetProtection algorithmName="SHA-512" hashValue="9onGwcRQwgtLMRI8Njbh6jBCKa5aLQZ9ZsWC6CGMlSsANw9PKTh0a5w3v4Vh52FUKMUhGHkEmegvsrBsMcr+EQ==" saltValue="9THFDPimOsXz4y0qv4AjYQ==" spinCount="100000" sheet="1" formatCells="0" formatColumns="0" formatRows="0" insertColumns="0" insertRows="0" deleteColumns="0" deleteRows="0" sort="0" autoFilter="0"/>
  <protectedRanges>
    <protectedRange algorithmName="SHA-512" hashValue="Io0GZJU3OO8hELZ90k+dYv6+QiGPE+VVvK9Bb67YGHwMFZkO40iCor8OlWh0akK+a5VksHXUEfhOuvET4BNxWQ==" saltValue="BggNr4w0a7kWyINQZpaTWA==" spinCount="100000" sqref="L11:W62" name="範囲1"/>
  </protectedRanges>
  <dataConsolidate/>
  <mergeCells count="135">
    <mergeCell ref="U154:V155"/>
    <mergeCell ref="W154:X155"/>
    <mergeCell ref="A4:F5"/>
    <mergeCell ref="W4:X5"/>
    <mergeCell ref="G5:I5"/>
    <mergeCell ref="J5:K5"/>
    <mergeCell ref="A6:C6"/>
    <mergeCell ref="A7:A10"/>
    <mergeCell ref="B7:B10"/>
    <mergeCell ref="C7:C10"/>
    <mergeCell ref="D7:I7"/>
    <mergeCell ref="J7:K9"/>
    <mergeCell ref="G4:I4"/>
    <mergeCell ref="J4:L4"/>
    <mergeCell ref="L7:O8"/>
    <mergeCell ref="P7:W7"/>
    <mergeCell ref="X7:X10"/>
    <mergeCell ref="D8:E8"/>
    <mergeCell ref="F8:G8"/>
    <mergeCell ref="H8:I8"/>
    <mergeCell ref="P8:S8"/>
    <mergeCell ref="T8:W8"/>
    <mergeCell ref="L9:M9"/>
    <mergeCell ref="N9:O9"/>
    <mergeCell ref="B29:I29"/>
    <mergeCell ref="P9:Q9"/>
    <mergeCell ref="R9:S9"/>
    <mergeCell ref="T9:U9"/>
    <mergeCell ref="V9:W9"/>
    <mergeCell ref="L10:M10"/>
    <mergeCell ref="N10:O10"/>
    <mergeCell ref="P10:Q10"/>
    <mergeCell ref="R10:S10"/>
    <mergeCell ref="T10:U10"/>
    <mergeCell ref="V10:W10"/>
    <mergeCell ref="B63:I63"/>
    <mergeCell ref="B64:I66"/>
    <mergeCell ref="J64:K67"/>
    <mergeCell ref="L64:M64"/>
    <mergeCell ref="N64:O64"/>
    <mergeCell ref="P64:Q64"/>
    <mergeCell ref="B67:I69"/>
    <mergeCell ref="J68:M69"/>
    <mergeCell ref="N68:O68"/>
    <mergeCell ref="Q68:S68"/>
    <mergeCell ref="R64:S64"/>
    <mergeCell ref="T64:U64"/>
    <mergeCell ref="V64:W64"/>
    <mergeCell ref="L66:M67"/>
    <mergeCell ref="N66:O66"/>
    <mergeCell ref="Q66:S66"/>
    <mergeCell ref="T66:W66"/>
    <mergeCell ref="N67:O67"/>
    <mergeCell ref="Q67:S67"/>
    <mergeCell ref="T67:W67"/>
    <mergeCell ref="T68:W68"/>
    <mergeCell ref="N69:O69"/>
    <mergeCell ref="Q69:S69"/>
    <mergeCell ref="T69:W69"/>
    <mergeCell ref="A70:I71"/>
    <mergeCell ref="J70:O70"/>
    <mergeCell ref="Q70:S70"/>
    <mergeCell ref="T70:W70"/>
    <mergeCell ref="J71:O71"/>
    <mergeCell ref="Q71:S71"/>
    <mergeCell ref="A79:A82"/>
    <mergeCell ref="B79:B82"/>
    <mergeCell ref="C79:C82"/>
    <mergeCell ref="D79:I79"/>
    <mergeCell ref="J79:K81"/>
    <mergeCell ref="L79:O80"/>
    <mergeCell ref="T71:W71"/>
    <mergeCell ref="A72:I72"/>
    <mergeCell ref="J72:O72"/>
    <mergeCell ref="Q72:S72"/>
    <mergeCell ref="T72:W72"/>
    <mergeCell ref="A78:C78"/>
    <mergeCell ref="P79:W79"/>
    <mergeCell ref="U74:V75"/>
    <mergeCell ref="W74:X75"/>
    <mergeCell ref="X79:X82"/>
    <mergeCell ref="D80:E80"/>
    <mergeCell ref="F80:G80"/>
    <mergeCell ref="H80:I80"/>
    <mergeCell ref="P80:S80"/>
    <mergeCell ref="T80:W80"/>
    <mergeCell ref="L81:M81"/>
    <mergeCell ref="N81:O81"/>
    <mergeCell ref="P81:Q81"/>
    <mergeCell ref="R81:S81"/>
    <mergeCell ref="T81:U81"/>
    <mergeCell ref="V81:W81"/>
    <mergeCell ref="L82:M82"/>
    <mergeCell ref="N82:O82"/>
    <mergeCell ref="P82:Q82"/>
    <mergeCell ref="R82:S82"/>
    <mergeCell ref="T82:U82"/>
    <mergeCell ref="V82:W82"/>
    <mergeCell ref="N147:O147"/>
    <mergeCell ref="Q147:S147"/>
    <mergeCell ref="T147:W147"/>
    <mergeCell ref="B143:I143"/>
    <mergeCell ref="B144:I146"/>
    <mergeCell ref="J144:K147"/>
    <mergeCell ref="L144:M144"/>
    <mergeCell ref="N144:O144"/>
    <mergeCell ref="P144:Q144"/>
    <mergeCell ref="B147:I149"/>
    <mergeCell ref="J148:M149"/>
    <mergeCell ref="N148:O148"/>
    <mergeCell ref="Q148:S148"/>
    <mergeCell ref="D78:E78"/>
    <mergeCell ref="A2:C2"/>
    <mergeCell ref="R2:X2"/>
    <mergeCell ref="D2:Q2"/>
    <mergeCell ref="A1:X1"/>
    <mergeCell ref="Q154:S155"/>
    <mergeCell ref="Q74:S75"/>
    <mergeCell ref="J151:O151"/>
    <mergeCell ref="Q151:S151"/>
    <mergeCell ref="T151:W151"/>
    <mergeCell ref="T148:W148"/>
    <mergeCell ref="N149:O149"/>
    <mergeCell ref="Q149:S149"/>
    <mergeCell ref="T149:W149"/>
    <mergeCell ref="J150:O150"/>
    <mergeCell ref="Q150:S150"/>
    <mergeCell ref="T150:W150"/>
    <mergeCell ref="R144:S144"/>
    <mergeCell ref="T144:U144"/>
    <mergeCell ref="V144:W144"/>
    <mergeCell ref="L146:M147"/>
    <mergeCell ref="N146:O146"/>
    <mergeCell ref="Q146:S146"/>
    <mergeCell ref="T146:W146"/>
  </mergeCells>
  <phoneticPr fontId="2"/>
  <conditionalFormatting sqref="J5">
    <cfRule type="expression" dxfId="16" priority="2" stopIfTrue="1">
      <formula>G4="その他(上記用途区分以外)"</formula>
    </cfRule>
  </conditionalFormatting>
  <conditionalFormatting sqref="O4">
    <cfRule type="expression" dxfId="15" priority="1" stopIfTrue="1">
      <formula>$O$4="-"</formula>
    </cfRule>
  </conditionalFormatting>
  <dataValidations count="5">
    <dataValidation type="list" allowBlank="1" showInputMessage="1" showErrorMessage="1" sqref="H82:I82 H10" xr:uid="{CB073CB8-630E-41F1-BC58-3B42EF6D904E}">
      <formula1>"ℓ,m3,ｋW,ｋg"</formula1>
    </dataValidation>
    <dataValidation type="list" allowBlank="1" showInputMessage="1" showErrorMessage="1" sqref="H80:I80 H8:I8" xr:uid="{A2817157-FE67-4F82-B684-30C7124039C1}">
      <formula1>"灯油,重油,ガス"</formula1>
    </dataValidation>
    <dataValidation type="list" allowBlank="1" showInputMessage="1" showErrorMessage="1" sqref="A4" xr:uid="{F16769B7-540F-4F06-BB15-5CE4C332CD49}">
      <formula1>"空調設備,空調設備(熱源設備のみ)"</formula1>
    </dataValidation>
    <dataValidation type="list" allowBlank="1" showInputMessage="1" showErrorMessage="1" sqref="G4:I4" xr:uid="{5813EF82-4EA0-4332-B059-E32D709CBA00}">
      <formula1>"事務所,学校,物販店,飲食店,集会所,病院,ホテル,その他(上記用途区分以外)"</formula1>
    </dataValidation>
    <dataValidation type="list" allowBlank="1" showInputMessage="1" showErrorMessage="1" sqref="I10" xr:uid="{DF79F7C1-83B1-4CCC-A752-212BE82FCA0C}">
      <formula1>"ℓ,m3,ｋW,kg"</formula1>
    </dataValidation>
  </dataValidations>
  <printOptions horizontalCentered="1"/>
  <pageMargins left="0.59055118110236227" right="0.59055118110236227" top="0.59055118110236227" bottom="0.59055118110236227" header="0.39370078740157483" footer="0"/>
  <pageSetup paperSize="9" scale="66" fitToHeight="0" orientation="portrait" r:id="rId1"/>
  <headerFooter alignWithMargins="0">
    <oddHeader>&amp;R&amp;14参考様式１－５① 空調</oddHeader>
  </headerFooter>
  <rowBreaks count="1" manualBreakCount="1">
    <brk id="76" max="23" man="1"/>
  </rowBreaks>
  <ignoredErrors>
    <ignoredError sqref="D78" unlockedFormula="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46402-BFFA-460F-AC71-1B9317FC6CA0}">
  <sheetPr codeName="Sheet25">
    <tabColor rgb="FF99FF99"/>
    <pageSetUpPr fitToPage="1"/>
  </sheetPr>
  <dimension ref="A1:X75"/>
  <sheetViews>
    <sheetView showGridLines="0" view="pageBreakPreview" zoomScaleNormal="100" zoomScaleSheetLayoutView="100" workbookViewId="0">
      <selection activeCell="E4" sqref="E4:H4"/>
    </sheetView>
  </sheetViews>
  <sheetFormatPr defaultColWidth="9.5546875" defaultRowHeight="13.2"/>
  <cols>
    <col min="1" max="1" width="10.6640625" style="709" customWidth="1"/>
    <col min="2" max="2" width="8.6640625" style="709" customWidth="1"/>
    <col min="3" max="3" width="22.109375" style="709" customWidth="1"/>
    <col min="4" max="5" width="16.88671875" style="709" customWidth="1"/>
    <col min="6" max="6" width="9.109375" style="709" customWidth="1"/>
    <col min="7" max="7" width="2.109375" style="709" customWidth="1"/>
    <col min="8" max="8" width="13.44140625" style="709" customWidth="1"/>
    <col min="9" max="9" width="2.109375" style="709" customWidth="1"/>
    <col min="10" max="10" width="13.44140625" style="709" customWidth="1"/>
    <col min="11" max="11" width="8" style="709" customWidth="1"/>
    <col min="12" max="12" width="3.109375" style="709" customWidth="1"/>
    <col min="13" max="13" width="8.6640625" style="709" customWidth="1"/>
    <col min="14" max="14" width="17.109375" style="709" customWidth="1"/>
    <col min="15" max="16384" width="9.5546875" style="709"/>
  </cols>
  <sheetData>
    <row r="1" spans="1:24" s="151" customFormat="1" ht="25.05" customHeight="1" thickBot="1">
      <c r="A1" s="3143" t="s">
        <v>1174</v>
      </c>
      <c r="B1" s="3143"/>
      <c r="C1" s="3143"/>
      <c r="D1" s="3143"/>
      <c r="E1" s="3143"/>
      <c r="F1" s="3143"/>
      <c r="G1" s="3143"/>
      <c r="H1" s="3143"/>
      <c r="I1" s="3143"/>
      <c r="J1" s="3143"/>
      <c r="K1" s="3143"/>
      <c r="L1" s="3143"/>
      <c r="M1" s="3143"/>
      <c r="N1" s="3143"/>
      <c r="O1" s="1177"/>
      <c r="P1" s="1177"/>
      <c r="Q1" s="1177"/>
      <c r="R1" s="1177"/>
      <c r="S1" s="1177"/>
      <c r="T1" s="1177"/>
      <c r="U1" s="1177"/>
      <c r="V1" s="1177"/>
      <c r="W1" s="1177"/>
      <c r="X1" s="1177"/>
    </row>
    <row r="2" spans="1:24" s="151" customFormat="1" ht="30" customHeight="1" thickBot="1">
      <c r="A2" s="3141" t="s">
        <v>287</v>
      </c>
      <c r="B2" s="3142"/>
      <c r="C2" s="2895" t="str">
        <f>IF('参考様式1-1'!D3="","",'参考様式1-1'!D3)</f>
        <v/>
      </c>
      <c r="D2" s="2895"/>
      <c r="E2" s="2895"/>
      <c r="F2" s="2895"/>
      <c r="G2" s="2895"/>
      <c r="H2" s="2895"/>
      <c r="I2" s="2895"/>
      <c r="J2" s="2896"/>
      <c r="K2" s="2891" t="str">
        <f>'参考様式1-1'!M3</f>
        <v>１棟目／計１棟</v>
      </c>
      <c r="L2" s="2892"/>
      <c r="M2" s="2892"/>
      <c r="N2" s="2893"/>
      <c r="O2" s="161"/>
      <c r="P2" s="161"/>
      <c r="Q2" s="161"/>
      <c r="R2" s="161"/>
      <c r="S2" s="161"/>
      <c r="T2" s="161"/>
      <c r="U2" s="161"/>
      <c r="V2" s="161"/>
      <c r="W2" s="161"/>
      <c r="X2" s="161"/>
    </row>
    <row r="3" spans="1:24" ht="15" customHeight="1" thickBot="1">
      <c r="B3" s="957"/>
      <c r="F3" s="937"/>
    </row>
    <row r="4" spans="1:24" ht="15" customHeight="1" thickBot="1">
      <c r="A4" s="3154" t="s">
        <v>388</v>
      </c>
      <c r="B4" s="3155"/>
      <c r="C4" s="3155"/>
      <c r="D4" s="3156"/>
      <c r="E4" s="3119"/>
      <c r="F4" s="3120"/>
      <c r="G4" s="3120"/>
      <c r="H4" s="3120"/>
      <c r="I4" s="1179"/>
      <c r="J4" s="3162" t="str">
        <f>IF(E4="事務所",0.05,IF(OR(E4="学校",E4="物販店",E4="飲食店",E4="集会所"),0.04,IF(E4="病院",0.03,IF(E4="ホテル",0.05,"-"))))</f>
        <v>-</v>
      </c>
      <c r="K4" s="3163"/>
      <c r="L4" s="3164"/>
    </row>
    <row r="5" spans="1:24" ht="15" customHeight="1" thickBot="1">
      <c r="A5" s="3157"/>
      <c r="B5" s="3158"/>
      <c r="C5" s="3158"/>
      <c r="D5" s="3159"/>
      <c r="E5" s="3160" t="s">
        <v>519</v>
      </c>
      <c r="F5" s="3161"/>
      <c r="G5" s="3161"/>
      <c r="H5" s="3161"/>
      <c r="I5" s="1175"/>
      <c r="J5" s="3165"/>
      <c r="K5" s="3166"/>
      <c r="L5" s="1382" t="s">
        <v>520</v>
      </c>
      <c r="M5" s="958"/>
    </row>
    <row r="6" spans="1:24" ht="15" customHeight="1" thickBot="1">
      <c r="A6" s="937"/>
      <c r="B6" s="937"/>
      <c r="C6" s="937"/>
      <c r="D6" s="937"/>
      <c r="E6" s="937"/>
    </row>
    <row r="7" spans="1:24" ht="25.05" customHeight="1" thickBot="1">
      <c r="A7" s="3099" t="s">
        <v>521</v>
      </c>
      <c r="B7" s="3100"/>
      <c r="C7" s="3101"/>
      <c r="D7" s="749"/>
      <c r="E7" s="749"/>
      <c r="F7" s="749"/>
      <c r="G7" s="711"/>
      <c r="H7" s="711"/>
      <c r="I7" s="711"/>
      <c r="J7" s="711"/>
      <c r="K7" s="711"/>
      <c r="L7" s="711"/>
      <c r="M7" s="711"/>
    </row>
    <row r="8" spans="1:24" ht="15" customHeight="1" thickBot="1">
      <c r="A8" s="3144" t="s">
        <v>603</v>
      </c>
      <c r="B8" s="2965" t="s">
        <v>523</v>
      </c>
      <c r="C8" s="3145" t="s">
        <v>524</v>
      </c>
      <c r="D8" s="1015" t="s">
        <v>604</v>
      </c>
      <c r="E8" s="1016"/>
      <c r="F8" s="2962" t="s">
        <v>605</v>
      </c>
      <c r="G8" s="3148" t="s">
        <v>606</v>
      </c>
      <c r="H8" s="3149"/>
      <c r="I8" s="3152" t="s">
        <v>607</v>
      </c>
      <c r="J8" s="3153"/>
      <c r="K8" s="2974" t="s">
        <v>529</v>
      </c>
      <c r="L8" s="2980"/>
      <c r="M8" s="2980"/>
      <c r="N8" s="2975"/>
    </row>
    <row r="9" spans="1:24" ht="25.05" customHeight="1" thickBot="1">
      <c r="A9" s="3144"/>
      <c r="B9" s="2966"/>
      <c r="C9" s="3146"/>
      <c r="D9" s="758" t="s">
        <v>608</v>
      </c>
      <c r="E9" s="759" t="s">
        <v>609</v>
      </c>
      <c r="F9" s="3007"/>
      <c r="G9" s="3150"/>
      <c r="H9" s="3151"/>
      <c r="I9" s="3170" t="s">
        <v>610</v>
      </c>
      <c r="J9" s="3171"/>
      <c r="K9" s="2976"/>
      <c r="L9" s="2982"/>
      <c r="M9" s="2982"/>
      <c r="N9" s="2977"/>
    </row>
    <row r="10" spans="1:24" ht="15" customHeight="1" thickBot="1">
      <c r="A10" s="3144"/>
      <c r="B10" s="2967"/>
      <c r="C10" s="3147"/>
      <c r="D10" s="715" t="s">
        <v>536</v>
      </c>
      <c r="E10" s="760" t="s">
        <v>537</v>
      </c>
      <c r="F10" s="761" t="s">
        <v>611</v>
      </c>
      <c r="G10" s="3172" t="s">
        <v>612</v>
      </c>
      <c r="H10" s="3173"/>
      <c r="I10" s="2927" t="s">
        <v>540</v>
      </c>
      <c r="J10" s="3174"/>
      <c r="K10" s="3167"/>
      <c r="L10" s="3168"/>
      <c r="M10" s="3168"/>
      <c r="N10" s="3169"/>
    </row>
    <row r="11" spans="1:24" ht="15" customHeight="1">
      <c r="A11" s="739"/>
      <c r="B11" s="762"/>
      <c r="C11" s="719"/>
      <c r="D11" s="763"/>
      <c r="E11" s="764"/>
      <c r="F11" s="765"/>
      <c r="G11" s="3175" t="str">
        <f>IF(ISERROR(IF(OR(D11,F11)="", "", D11*F11)),"",IF(OR(D11,F11)="", "", D11*F11))</f>
        <v/>
      </c>
      <c r="H11" s="3176"/>
      <c r="I11" s="3177" t="str">
        <f t="shared" ref="I11:I20" si="0">IF(ISERROR(IF(OR(E11,F11)="", "", E11*F11)),"",IF(OR(E11,F11)="", "", E11*F11))</f>
        <v/>
      </c>
      <c r="J11" s="3178"/>
      <c r="K11" s="3179"/>
      <c r="L11" s="3180"/>
      <c r="M11" s="3180"/>
      <c r="N11" s="3181"/>
    </row>
    <row r="12" spans="1:24" ht="15" customHeight="1">
      <c r="A12" s="963"/>
      <c r="B12" s="762"/>
      <c r="C12" s="719"/>
      <c r="D12" s="766"/>
      <c r="E12" s="764"/>
      <c r="F12" s="765"/>
      <c r="G12" s="3182" t="str">
        <f t="shared" ref="G12:G20" si="1">IF(ISERROR(IF(OR(D12,F12)="", "", D12*F12)),"",IF(OR(D12,F12)="", "", D12*F12))</f>
        <v/>
      </c>
      <c r="H12" s="3183"/>
      <c r="I12" s="3184" t="str">
        <f t="shared" si="0"/>
        <v/>
      </c>
      <c r="J12" s="3185"/>
      <c r="K12" s="3186"/>
      <c r="L12" s="3187"/>
      <c r="M12" s="3187"/>
      <c r="N12" s="3188"/>
    </row>
    <row r="13" spans="1:24" ht="15" customHeight="1">
      <c r="A13" s="963"/>
      <c r="B13" s="762"/>
      <c r="C13" s="719"/>
      <c r="D13" s="766"/>
      <c r="E13" s="764"/>
      <c r="F13" s="765"/>
      <c r="G13" s="3182" t="str">
        <f t="shared" si="1"/>
        <v/>
      </c>
      <c r="H13" s="3183"/>
      <c r="I13" s="3184" t="str">
        <f t="shared" si="0"/>
        <v/>
      </c>
      <c r="J13" s="3185"/>
      <c r="K13" s="3186"/>
      <c r="L13" s="3187"/>
      <c r="M13" s="3187"/>
      <c r="N13" s="3188"/>
    </row>
    <row r="14" spans="1:24" ht="15" customHeight="1">
      <c r="A14" s="963"/>
      <c r="B14" s="762"/>
      <c r="C14" s="719"/>
      <c r="D14" s="766"/>
      <c r="E14" s="764"/>
      <c r="F14" s="765"/>
      <c r="G14" s="3182" t="str">
        <f t="shared" si="1"/>
        <v/>
      </c>
      <c r="H14" s="3183"/>
      <c r="I14" s="3184" t="str">
        <f t="shared" si="0"/>
        <v/>
      </c>
      <c r="J14" s="3185"/>
      <c r="K14" s="3186"/>
      <c r="L14" s="3187"/>
      <c r="M14" s="3187"/>
      <c r="N14" s="3188"/>
    </row>
    <row r="15" spans="1:24" ht="15" customHeight="1">
      <c r="A15" s="1294" t="s">
        <v>1177</v>
      </c>
      <c r="B15" s="762"/>
      <c r="C15" s="719"/>
      <c r="D15" s="766"/>
      <c r="E15" s="764"/>
      <c r="F15" s="765"/>
      <c r="G15" s="3182" t="str">
        <f t="shared" si="1"/>
        <v/>
      </c>
      <c r="H15" s="3183"/>
      <c r="I15" s="3184" t="str">
        <f t="shared" si="0"/>
        <v/>
      </c>
      <c r="J15" s="3185"/>
      <c r="K15" s="3186"/>
      <c r="L15" s="3187"/>
      <c r="M15" s="3187"/>
      <c r="N15" s="3188"/>
    </row>
    <row r="16" spans="1:24" ht="15" customHeight="1">
      <c r="A16" s="1293" t="s">
        <v>1180</v>
      </c>
      <c r="B16" s="762"/>
      <c r="C16" s="719"/>
      <c r="D16" s="766"/>
      <c r="E16" s="764"/>
      <c r="F16" s="765"/>
      <c r="G16" s="3182" t="str">
        <f t="shared" si="1"/>
        <v/>
      </c>
      <c r="H16" s="3183"/>
      <c r="I16" s="3184" t="str">
        <f t="shared" si="0"/>
        <v/>
      </c>
      <c r="J16" s="3185"/>
      <c r="K16" s="3186"/>
      <c r="L16" s="3187"/>
      <c r="M16" s="3187"/>
      <c r="N16" s="3188"/>
    </row>
    <row r="17" spans="1:14" ht="15" customHeight="1">
      <c r="A17" s="1384" t="s">
        <v>1181</v>
      </c>
      <c r="B17" s="762"/>
      <c r="C17" s="719"/>
      <c r="D17" s="766"/>
      <c r="E17" s="764"/>
      <c r="F17" s="765"/>
      <c r="G17" s="3182" t="str">
        <f t="shared" si="1"/>
        <v/>
      </c>
      <c r="H17" s="3183"/>
      <c r="I17" s="3184" t="str">
        <f t="shared" si="0"/>
        <v/>
      </c>
      <c r="J17" s="3185"/>
      <c r="K17" s="3186"/>
      <c r="L17" s="3187"/>
      <c r="M17" s="3187"/>
      <c r="N17" s="3188"/>
    </row>
    <row r="18" spans="1:14" ht="15" customHeight="1">
      <c r="A18" s="963"/>
      <c r="B18" s="762"/>
      <c r="C18" s="719"/>
      <c r="D18" s="766"/>
      <c r="E18" s="764"/>
      <c r="F18" s="765"/>
      <c r="G18" s="3182" t="str">
        <f t="shared" si="1"/>
        <v/>
      </c>
      <c r="H18" s="3183"/>
      <c r="I18" s="3184" t="str">
        <f t="shared" si="0"/>
        <v/>
      </c>
      <c r="J18" s="3185"/>
      <c r="K18" s="3186"/>
      <c r="L18" s="3187"/>
      <c r="M18" s="3187"/>
      <c r="N18" s="3188"/>
    </row>
    <row r="19" spans="1:14" ht="15" customHeight="1">
      <c r="A19" s="963"/>
      <c r="B19" s="767"/>
      <c r="C19" s="725"/>
      <c r="D19" s="768"/>
      <c r="E19" s="769"/>
      <c r="F19" s="770"/>
      <c r="G19" s="3182" t="str">
        <f t="shared" si="1"/>
        <v/>
      </c>
      <c r="H19" s="3183"/>
      <c r="I19" s="3184" t="str">
        <f t="shared" si="0"/>
        <v/>
      </c>
      <c r="J19" s="3185"/>
      <c r="K19" s="3186"/>
      <c r="L19" s="3187"/>
      <c r="M19" s="3187"/>
      <c r="N19" s="3188"/>
    </row>
    <row r="20" spans="1:14" ht="15" customHeight="1" thickBot="1">
      <c r="A20" s="963"/>
      <c r="B20" s="767"/>
      <c r="C20" s="725"/>
      <c r="D20" s="768"/>
      <c r="E20" s="769"/>
      <c r="F20" s="770"/>
      <c r="G20" s="3182" t="str">
        <f t="shared" si="1"/>
        <v/>
      </c>
      <c r="H20" s="3183"/>
      <c r="I20" s="3184" t="str">
        <f t="shared" si="0"/>
        <v/>
      </c>
      <c r="J20" s="3185"/>
      <c r="K20" s="3186"/>
      <c r="L20" s="3187"/>
      <c r="M20" s="3187"/>
      <c r="N20" s="3188"/>
    </row>
    <row r="21" spans="1:14" ht="15" customHeight="1" thickBot="1">
      <c r="A21" s="1385"/>
      <c r="B21" s="1197" t="s">
        <v>541</v>
      </c>
      <c r="C21" s="1198"/>
      <c r="D21" s="1198"/>
      <c r="E21" s="1198"/>
      <c r="F21" s="1242">
        <f>SUM(F11:F20)</f>
        <v>0</v>
      </c>
      <c r="G21" s="1236" t="s">
        <v>545</v>
      </c>
      <c r="H21" s="1237">
        <f>SUM(G11:H20)</f>
        <v>0</v>
      </c>
      <c r="I21" s="1226" t="s">
        <v>546</v>
      </c>
      <c r="J21" s="1238">
        <f>SUM(I11:J20)</f>
        <v>0</v>
      </c>
      <c r="K21" s="3189"/>
      <c r="L21" s="3190"/>
      <c r="M21" s="3190"/>
      <c r="N21" s="3191"/>
    </row>
    <row r="22" spans="1:14" ht="15" customHeight="1" thickTop="1">
      <c r="A22" s="1283"/>
      <c r="B22" s="775"/>
      <c r="C22" s="735"/>
      <c r="D22" s="776"/>
      <c r="E22" s="777"/>
      <c r="F22" s="778"/>
      <c r="G22" s="3192" t="str">
        <f>IF(ISERROR(IF(OR(D22,F22)="", "", D22*F22)),"",IF(OR(D22,F22)="", "", D22*F22))</f>
        <v/>
      </c>
      <c r="H22" s="3193"/>
      <c r="I22" s="3194" t="str">
        <f t="shared" ref="I22:I39" si="2">IF(ISERROR(IF(OR(E22,F22)="", "", E22*F22)),"",IF(OR(E22,F22)="", "", E22*F22))</f>
        <v/>
      </c>
      <c r="J22" s="3195"/>
      <c r="K22" s="3196"/>
      <c r="L22" s="3197"/>
      <c r="M22" s="3197"/>
      <c r="N22" s="3198"/>
    </row>
    <row r="23" spans="1:14" ht="15" customHeight="1">
      <c r="A23" s="1281"/>
      <c r="B23" s="767"/>
      <c r="C23" s="725"/>
      <c r="D23" s="768"/>
      <c r="E23" s="769"/>
      <c r="F23" s="770"/>
      <c r="G23" s="3182" t="str">
        <f>IF(ISERROR(IF(OR(D23,F23)="", "", D23*F23)),"",IF(OR(D23,F23)="", "", D23*F23))</f>
        <v/>
      </c>
      <c r="H23" s="3183"/>
      <c r="I23" s="3184" t="str">
        <f t="shared" si="2"/>
        <v/>
      </c>
      <c r="J23" s="3185"/>
      <c r="K23" s="3186"/>
      <c r="L23" s="3187"/>
      <c r="M23" s="3187"/>
      <c r="N23" s="3188"/>
    </row>
    <row r="24" spans="1:14" ht="15" customHeight="1">
      <c r="A24" s="1281"/>
      <c r="B24" s="767"/>
      <c r="C24" s="725"/>
      <c r="D24" s="768"/>
      <c r="E24" s="769"/>
      <c r="F24" s="770"/>
      <c r="G24" s="3182" t="str">
        <f t="shared" ref="G24:G39" si="3">IF(ISERROR(IF(OR(D24,F24)="", "", D24*F24)),"",IF(OR(D24,F24)="", "", D24*F24))</f>
        <v/>
      </c>
      <c r="H24" s="3183"/>
      <c r="I24" s="3184" t="str">
        <f t="shared" si="2"/>
        <v/>
      </c>
      <c r="J24" s="3185"/>
      <c r="K24" s="3186"/>
      <c r="L24" s="3187"/>
      <c r="M24" s="3187"/>
      <c r="N24" s="3188"/>
    </row>
    <row r="25" spans="1:14" ht="15" customHeight="1">
      <c r="A25" s="1281"/>
      <c r="B25" s="767"/>
      <c r="C25" s="725"/>
      <c r="D25" s="768"/>
      <c r="E25" s="769"/>
      <c r="F25" s="770"/>
      <c r="G25" s="3182" t="str">
        <f t="shared" si="3"/>
        <v/>
      </c>
      <c r="H25" s="3183"/>
      <c r="I25" s="3184" t="str">
        <f t="shared" si="2"/>
        <v/>
      </c>
      <c r="J25" s="3185"/>
      <c r="K25" s="3186"/>
      <c r="L25" s="3187"/>
      <c r="M25" s="3187"/>
      <c r="N25" s="3188"/>
    </row>
    <row r="26" spans="1:14" ht="15" customHeight="1">
      <c r="A26" s="1281"/>
      <c r="B26" s="767"/>
      <c r="C26" s="725"/>
      <c r="D26" s="768"/>
      <c r="E26" s="769"/>
      <c r="F26" s="770"/>
      <c r="G26" s="3182" t="str">
        <f t="shared" si="3"/>
        <v/>
      </c>
      <c r="H26" s="3183"/>
      <c r="I26" s="3184" t="str">
        <f t="shared" si="2"/>
        <v/>
      </c>
      <c r="J26" s="3185"/>
      <c r="K26" s="3186"/>
      <c r="L26" s="3187"/>
      <c r="M26" s="3187"/>
      <c r="N26" s="3188"/>
    </row>
    <row r="27" spans="1:14" ht="15" customHeight="1">
      <c r="A27" s="1281"/>
      <c r="B27" s="767"/>
      <c r="C27" s="725"/>
      <c r="D27" s="768"/>
      <c r="E27" s="769"/>
      <c r="F27" s="770"/>
      <c r="G27" s="3182" t="str">
        <f t="shared" si="3"/>
        <v/>
      </c>
      <c r="H27" s="3183"/>
      <c r="I27" s="3184" t="str">
        <f t="shared" si="2"/>
        <v/>
      </c>
      <c r="J27" s="3185"/>
      <c r="K27" s="3186"/>
      <c r="L27" s="3187"/>
      <c r="M27" s="3187"/>
      <c r="N27" s="3188"/>
    </row>
    <row r="28" spans="1:14" ht="15" customHeight="1">
      <c r="A28" s="1281"/>
      <c r="B28" s="767"/>
      <c r="C28" s="725"/>
      <c r="D28" s="768"/>
      <c r="E28" s="769"/>
      <c r="F28" s="770"/>
      <c r="G28" s="3182" t="str">
        <f t="shared" si="3"/>
        <v/>
      </c>
      <c r="H28" s="3183"/>
      <c r="I28" s="3184" t="str">
        <f t="shared" si="2"/>
        <v/>
      </c>
      <c r="J28" s="3185"/>
      <c r="K28" s="3186"/>
      <c r="L28" s="3187"/>
      <c r="M28" s="3187"/>
      <c r="N28" s="3188"/>
    </row>
    <row r="29" spans="1:14" ht="15" customHeight="1">
      <c r="A29" s="1281"/>
      <c r="B29" s="767"/>
      <c r="C29" s="725"/>
      <c r="D29" s="768"/>
      <c r="E29" s="769"/>
      <c r="F29" s="770"/>
      <c r="G29" s="3182" t="str">
        <f t="shared" si="3"/>
        <v/>
      </c>
      <c r="H29" s="3183"/>
      <c r="I29" s="3184" t="str">
        <f t="shared" si="2"/>
        <v/>
      </c>
      <c r="J29" s="3185"/>
      <c r="K29" s="3186"/>
      <c r="L29" s="3187"/>
      <c r="M29" s="3187"/>
      <c r="N29" s="3188"/>
    </row>
    <row r="30" spans="1:14" ht="15" customHeight="1">
      <c r="A30" s="1294" t="s">
        <v>1177</v>
      </c>
      <c r="B30" s="767"/>
      <c r="C30" s="725"/>
      <c r="D30" s="768"/>
      <c r="E30" s="769"/>
      <c r="F30" s="770"/>
      <c r="G30" s="3182" t="str">
        <f t="shared" si="3"/>
        <v/>
      </c>
      <c r="H30" s="3183"/>
      <c r="I30" s="3184" t="str">
        <f t="shared" si="2"/>
        <v/>
      </c>
      <c r="J30" s="3185"/>
      <c r="K30" s="3186"/>
      <c r="L30" s="3187"/>
      <c r="M30" s="3187"/>
      <c r="N30" s="3188"/>
    </row>
    <row r="31" spans="1:14" ht="15" customHeight="1">
      <c r="A31" s="1293" t="s">
        <v>1180</v>
      </c>
      <c r="B31" s="767"/>
      <c r="C31" s="725"/>
      <c r="D31" s="768"/>
      <c r="E31" s="769"/>
      <c r="F31" s="770"/>
      <c r="G31" s="3182" t="str">
        <f t="shared" si="3"/>
        <v/>
      </c>
      <c r="H31" s="3183"/>
      <c r="I31" s="3184" t="str">
        <f t="shared" si="2"/>
        <v/>
      </c>
      <c r="J31" s="3185"/>
      <c r="K31" s="3186"/>
      <c r="L31" s="3187"/>
      <c r="M31" s="3187"/>
      <c r="N31" s="3188"/>
    </row>
    <row r="32" spans="1:14" ht="15" customHeight="1">
      <c r="A32" s="1384" t="s">
        <v>1181</v>
      </c>
      <c r="B32" s="767"/>
      <c r="C32" s="725"/>
      <c r="D32" s="768"/>
      <c r="E32" s="769"/>
      <c r="F32" s="770"/>
      <c r="G32" s="3182" t="str">
        <f t="shared" si="3"/>
        <v/>
      </c>
      <c r="H32" s="3183"/>
      <c r="I32" s="3184" t="str">
        <f t="shared" si="2"/>
        <v/>
      </c>
      <c r="J32" s="3185"/>
      <c r="K32" s="3186"/>
      <c r="L32" s="3187"/>
      <c r="M32" s="3187"/>
      <c r="N32" s="3188"/>
    </row>
    <row r="33" spans="1:14" ht="15" customHeight="1">
      <c r="A33" s="1281"/>
      <c r="B33" s="767"/>
      <c r="C33" s="725"/>
      <c r="D33" s="768"/>
      <c r="E33" s="769"/>
      <c r="F33" s="770"/>
      <c r="G33" s="3182" t="str">
        <f t="shared" si="3"/>
        <v/>
      </c>
      <c r="H33" s="3183"/>
      <c r="I33" s="3184" t="str">
        <f t="shared" si="2"/>
        <v/>
      </c>
      <c r="J33" s="3185"/>
      <c r="K33" s="3186"/>
      <c r="L33" s="3187"/>
      <c r="M33" s="3187"/>
      <c r="N33" s="3188"/>
    </row>
    <row r="34" spans="1:14" ht="15" customHeight="1">
      <c r="A34" s="1281"/>
      <c r="B34" s="767"/>
      <c r="C34" s="725"/>
      <c r="D34" s="768"/>
      <c r="E34" s="769"/>
      <c r="F34" s="770"/>
      <c r="G34" s="3182" t="str">
        <f t="shared" si="3"/>
        <v/>
      </c>
      <c r="H34" s="3183"/>
      <c r="I34" s="3184" t="str">
        <f t="shared" si="2"/>
        <v/>
      </c>
      <c r="J34" s="3185"/>
      <c r="K34" s="3186"/>
      <c r="L34" s="3187"/>
      <c r="M34" s="3187"/>
      <c r="N34" s="3188"/>
    </row>
    <row r="35" spans="1:14" ht="15" customHeight="1">
      <c r="A35" s="1281"/>
      <c r="B35" s="767"/>
      <c r="C35" s="725"/>
      <c r="D35" s="779"/>
      <c r="E35" s="780"/>
      <c r="F35" s="770"/>
      <c r="G35" s="3182" t="str">
        <f t="shared" si="3"/>
        <v/>
      </c>
      <c r="H35" s="3183"/>
      <c r="I35" s="3184" t="str">
        <f t="shared" si="2"/>
        <v/>
      </c>
      <c r="J35" s="3185"/>
      <c r="K35" s="3186"/>
      <c r="L35" s="3187"/>
      <c r="M35" s="3187"/>
      <c r="N35" s="3188"/>
    </row>
    <row r="36" spans="1:14" ht="15" customHeight="1">
      <c r="A36" s="1281"/>
      <c r="B36" s="767"/>
      <c r="C36" s="725"/>
      <c r="D36" s="779"/>
      <c r="E36" s="780"/>
      <c r="F36" s="770"/>
      <c r="G36" s="3182" t="str">
        <f t="shared" si="3"/>
        <v/>
      </c>
      <c r="H36" s="3183"/>
      <c r="I36" s="3184" t="str">
        <f t="shared" si="2"/>
        <v/>
      </c>
      <c r="J36" s="3185"/>
      <c r="K36" s="3186"/>
      <c r="L36" s="3187"/>
      <c r="M36" s="3187"/>
      <c r="N36" s="3188"/>
    </row>
    <row r="37" spans="1:14" ht="15" customHeight="1">
      <c r="A37" s="1281"/>
      <c r="B37" s="767"/>
      <c r="C37" s="725"/>
      <c r="D37" s="779"/>
      <c r="E37" s="780"/>
      <c r="F37" s="770"/>
      <c r="G37" s="3182" t="str">
        <f t="shared" si="3"/>
        <v/>
      </c>
      <c r="H37" s="3183"/>
      <c r="I37" s="3184" t="str">
        <f t="shared" si="2"/>
        <v/>
      </c>
      <c r="J37" s="3185"/>
      <c r="K37" s="3186"/>
      <c r="L37" s="3187"/>
      <c r="M37" s="3187"/>
      <c r="N37" s="3188"/>
    </row>
    <row r="38" spans="1:14" ht="15" customHeight="1">
      <c r="A38" s="1281"/>
      <c r="B38" s="767"/>
      <c r="C38" s="725"/>
      <c r="D38" s="779"/>
      <c r="E38" s="780"/>
      <c r="F38" s="770"/>
      <c r="G38" s="3182" t="str">
        <f t="shared" si="3"/>
        <v/>
      </c>
      <c r="H38" s="3183"/>
      <c r="I38" s="3184" t="str">
        <f t="shared" si="2"/>
        <v/>
      </c>
      <c r="J38" s="3185"/>
      <c r="K38" s="3186"/>
      <c r="L38" s="3187"/>
      <c r="M38" s="3187"/>
      <c r="N38" s="3188"/>
    </row>
    <row r="39" spans="1:14" ht="15" customHeight="1" thickBot="1">
      <c r="A39" s="1281"/>
      <c r="B39" s="767"/>
      <c r="C39" s="725"/>
      <c r="D39" s="773"/>
      <c r="E39" s="774"/>
      <c r="F39" s="770"/>
      <c r="G39" s="3199" t="str">
        <f t="shared" si="3"/>
        <v/>
      </c>
      <c r="H39" s="3200"/>
      <c r="I39" s="3184" t="str">
        <f t="shared" si="2"/>
        <v/>
      </c>
      <c r="J39" s="3185"/>
      <c r="K39" s="3201"/>
      <c r="L39" s="3202"/>
      <c r="M39" s="3202"/>
      <c r="N39" s="3203"/>
    </row>
    <row r="40" spans="1:14" ht="15" customHeight="1" thickBot="1">
      <c r="A40" s="1281"/>
      <c r="B40" s="938" t="s">
        <v>541</v>
      </c>
      <c r="C40" s="1200"/>
      <c r="D40" s="1200"/>
      <c r="E40" s="1200"/>
      <c r="F40" s="1242">
        <f>SUM(F22:F39)</f>
        <v>0</v>
      </c>
      <c r="G40" s="1230" t="s">
        <v>547</v>
      </c>
      <c r="H40" s="1239">
        <f>SUM(G22:H39)</f>
        <v>0</v>
      </c>
      <c r="I40" s="1240" t="s">
        <v>548</v>
      </c>
      <c r="J40" s="1241">
        <f>SUM(I22:J39)</f>
        <v>0</v>
      </c>
      <c r="K40" s="2899"/>
      <c r="L40" s="2900"/>
      <c r="M40" s="2900"/>
      <c r="N40" s="3210"/>
    </row>
    <row r="41" spans="1:14" ht="15" customHeight="1">
      <c r="A41" s="1276"/>
      <c r="B41" s="3220" t="s">
        <v>613</v>
      </c>
      <c r="C41" s="3221"/>
      <c r="D41" s="3221"/>
      <c r="E41" s="3222"/>
      <c r="F41" s="3211" t="s">
        <v>614</v>
      </c>
      <c r="G41" s="3057" t="s">
        <v>615</v>
      </c>
      <c r="H41" s="3058"/>
      <c r="I41" s="3059" t="s">
        <v>616</v>
      </c>
      <c r="J41" s="3213"/>
      <c r="K41" s="2974"/>
      <c r="L41" s="2980"/>
      <c r="M41" s="2980"/>
      <c r="N41" s="2975"/>
    </row>
    <row r="42" spans="1:14" ht="15" customHeight="1" thickBot="1">
      <c r="A42" s="1277"/>
      <c r="B42" s="3223"/>
      <c r="C42" s="3224"/>
      <c r="D42" s="3224"/>
      <c r="E42" s="3225"/>
      <c r="F42" s="3212"/>
      <c r="G42" s="1201" t="s">
        <v>549</v>
      </c>
      <c r="H42" s="782">
        <f>H40*3.6</f>
        <v>0</v>
      </c>
      <c r="I42" s="1202" t="s">
        <v>550</v>
      </c>
      <c r="J42" s="784">
        <f>J40*9.76</f>
        <v>0</v>
      </c>
      <c r="K42" s="3167"/>
      <c r="L42" s="3168"/>
      <c r="M42" s="3168"/>
      <c r="N42" s="3169"/>
    </row>
    <row r="43" spans="1:14" ht="21.75" customHeight="1">
      <c r="A43" s="3217" t="s">
        <v>1301</v>
      </c>
      <c r="B43" s="3218"/>
      <c r="C43" s="3218"/>
      <c r="D43" s="3218"/>
      <c r="E43" s="3218"/>
      <c r="F43" s="3219"/>
      <c r="G43" s="3204" t="s">
        <v>617</v>
      </c>
      <c r="H43" s="3030"/>
      <c r="I43" s="3205">
        <f>SUM(J21,J40)</f>
        <v>0</v>
      </c>
      <c r="J43" s="3206"/>
      <c r="K43" s="2971"/>
      <c r="L43" s="2972"/>
      <c r="M43" s="2972"/>
      <c r="N43" s="2973"/>
    </row>
    <row r="44" spans="1:14" ht="21.75" customHeight="1" thickBot="1">
      <c r="A44" s="3214" t="s">
        <v>1302</v>
      </c>
      <c r="B44" s="3215"/>
      <c r="C44" s="3215"/>
      <c r="D44" s="3215"/>
      <c r="E44" s="3215"/>
      <c r="F44" s="3216"/>
      <c r="G44" s="3207" t="s">
        <v>618</v>
      </c>
      <c r="H44" s="3020"/>
      <c r="I44" s="3208">
        <f>IF(ISERROR(J40/(J40+J21)),0,J40/(J40+J21))</f>
        <v>0</v>
      </c>
      <c r="J44" s="3209"/>
      <c r="K44" s="3172"/>
      <c r="L44" s="3173"/>
      <c r="M44" s="3173"/>
      <c r="N44" s="3174"/>
    </row>
    <row r="45" spans="1:14" ht="15" customHeight="1">
      <c r="A45" s="711"/>
      <c r="B45" s="711"/>
      <c r="C45" s="711"/>
      <c r="D45" s="711"/>
      <c r="E45" s="711"/>
      <c r="F45" s="749"/>
      <c r="G45" s="711"/>
      <c r="H45" s="711"/>
      <c r="I45" s="711"/>
      <c r="J45" s="711"/>
      <c r="K45" s="711"/>
      <c r="L45" s="711"/>
    </row>
    <row r="46" spans="1:14" ht="15" customHeight="1">
      <c r="A46" s="711"/>
      <c r="B46" s="711"/>
      <c r="C46" s="711"/>
      <c r="D46" s="711"/>
      <c r="E46" s="711"/>
      <c r="F46" s="749"/>
      <c r="G46" s="711"/>
      <c r="H46" s="711"/>
      <c r="I46" s="711"/>
      <c r="J46" s="711"/>
      <c r="K46" s="711"/>
      <c r="L46" s="711"/>
    </row>
    <row r="47" spans="1:14" ht="15" customHeight="1" thickBot="1">
      <c r="A47" s="711"/>
      <c r="B47" s="711"/>
      <c r="C47" s="711"/>
      <c r="D47" s="711"/>
      <c r="E47" s="711"/>
      <c r="F47" s="749"/>
      <c r="G47" s="711"/>
      <c r="H47" s="711"/>
      <c r="I47" s="711"/>
      <c r="J47" s="711"/>
      <c r="K47" s="711"/>
      <c r="L47" s="711"/>
    </row>
    <row r="48" spans="1:14" ht="25.05" customHeight="1" thickBot="1">
      <c r="A48" s="2994" t="s">
        <v>619</v>
      </c>
      <c r="B48" s="2995"/>
      <c r="C48" s="2996"/>
      <c r="D48" s="1580"/>
      <c r="E48" s="749"/>
      <c r="F48" s="749"/>
      <c r="G48" s="711"/>
      <c r="H48" s="711"/>
      <c r="I48" s="711"/>
      <c r="J48" s="711"/>
      <c r="K48" s="711"/>
      <c r="L48" s="711"/>
    </row>
    <row r="49" spans="1:14" ht="15" customHeight="1">
      <c r="A49" s="1280"/>
      <c r="B49" s="3226" t="s">
        <v>523</v>
      </c>
      <c r="C49" s="3145" t="s">
        <v>524</v>
      </c>
      <c r="D49" s="1015" t="s">
        <v>604</v>
      </c>
      <c r="E49" s="1016"/>
      <c r="F49" s="2962" t="s">
        <v>620</v>
      </c>
      <c r="G49" s="3148" t="s">
        <v>621</v>
      </c>
      <c r="H49" s="3149"/>
      <c r="I49" s="3152" t="s">
        <v>607</v>
      </c>
      <c r="J49" s="3153"/>
      <c r="K49" s="2974" t="s">
        <v>529</v>
      </c>
      <c r="L49" s="2980"/>
      <c r="M49" s="2980"/>
      <c r="N49" s="2975"/>
    </row>
    <row r="50" spans="1:14" ht="25.05" customHeight="1">
      <c r="A50" s="1281"/>
      <c r="B50" s="3227"/>
      <c r="C50" s="3146"/>
      <c r="D50" s="758" t="s">
        <v>622</v>
      </c>
      <c r="E50" s="759" t="s">
        <v>623</v>
      </c>
      <c r="F50" s="3007"/>
      <c r="G50" s="3150"/>
      <c r="H50" s="3151"/>
      <c r="I50" s="3170" t="s">
        <v>624</v>
      </c>
      <c r="J50" s="3171"/>
      <c r="K50" s="2976"/>
      <c r="L50" s="2982"/>
      <c r="M50" s="2982"/>
      <c r="N50" s="2977"/>
    </row>
    <row r="51" spans="1:14" ht="15" customHeight="1" thickBot="1">
      <c r="A51" s="1281"/>
      <c r="B51" s="3227"/>
      <c r="C51" s="3146"/>
      <c r="D51" s="715" t="s">
        <v>536</v>
      </c>
      <c r="E51" s="760" t="s">
        <v>537</v>
      </c>
      <c r="F51" s="761" t="s">
        <v>611</v>
      </c>
      <c r="G51" s="2959" t="s">
        <v>612</v>
      </c>
      <c r="H51" s="3234"/>
      <c r="I51" s="2907" t="s">
        <v>540</v>
      </c>
      <c r="J51" s="3235"/>
      <c r="K51" s="3167"/>
      <c r="L51" s="3168"/>
      <c r="M51" s="3168"/>
      <c r="N51" s="3169"/>
    </row>
    <row r="52" spans="1:14" ht="15" customHeight="1">
      <c r="A52" s="1281"/>
      <c r="B52" s="785"/>
      <c r="C52" s="786"/>
      <c r="D52" s="787"/>
      <c r="E52" s="788"/>
      <c r="F52" s="959"/>
      <c r="G52" s="3175" t="str">
        <f>IF(ISERROR(IF(OR(D52,F52)="", "", D52*F52)),"",IF(OR(D52,F52)="", "", D52*F52))</f>
        <v/>
      </c>
      <c r="H52" s="3176"/>
      <c r="I52" s="3177" t="str">
        <f t="shared" ref="I52:I65" si="4">IF(ISERROR(IF(OR(E52,F52)="", "", E52*F52)),"",IF(OR(E52,F52)="", "", E52*F52))</f>
        <v/>
      </c>
      <c r="J52" s="3178"/>
      <c r="K52" s="3179"/>
      <c r="L52" s="3180"/>
      <c r="M52" s="3180"/>
      <c r="N52" s="3181"/>
    </row>
    <row r="53" spans="1:14" ht="15" customHeight="1">
      <c r="A53" s="1281"/>
      <c r="B53" s="767"/>
      <c r="C53" s="725"/>
      <c r="D53" s="789"/>
      <c r="E53" s="790"/>
      <c r="F53" s="960"/>
      <c r="G53" s="3182" t="str">
        <f>IF(ISERROR(IF(OR(D53,F53)="", "", D53*F53)),"",IF(OR(D53,F53)="", "", D53*F53))</f>
        <v/>
      </c>
      <c r="H53" s="3183"/>
      <c r="I53" s="3184" t="str">
        <f t="shared" si="4"/>
        <v/>
      </c>
      <c r="J53" s="3185"/>
      <c r="K53" s="3186"/>
      <c r="L53" s="3187"/>
      <c r="M53" s="3187"/>
      <c r="N53" s="3188"/>
    </row>
    <row r="54" spans="1:14" ht="15" customHeight="1">
      <c r="A54" s="1281"/>
      <c r="B54" s="767"/>
      <c r="C54" s="725"/>
      <c r="D54" s="789"/>
      <c r="E54" s="790"/>
      <c r="F54" s="960"/>
      <c r="G54" s="3182" t="str">
        <f>IF(ISERROR(IF(OR(D54,F54)="", "", D54*F54)),"",IF(OR(D54,F54)="", "", D54*F54))</f>
        <v/>
      </c>
      <c r="H54" s="3183"/>
      <c r="I54" s="3184" t="str">
        <f t="shared" si="4"/>
        <v/>
      </c>
      <c r="J54" s="3185"/>
      <c r="K54" s="3186"/>
      <c r="L54" s="3187"/>
      <c r="M54" s="3187"/>
      <c r="N54" s="3188"/>
    </row>
    <row r="55" spans="1:14" ht="15" customHeight="1">
      <c r="A55" s="1281"/>
      <c r="B55" s="767"/>
      <c r="C55" s="725"/>
      <c r="D55" s="789"/>
      <c r="E55" s="790"/>
      <c r="F55" s="960"/>
      <c r="G55" s="3182" t="str">
        <f t="shared" ref="G55:G66" si="5">IF(ISERROR(IF(OR(D55,F55)="", "", D55*F55)),"",IF(OR(D55,F55)="", "", D55*F55))</f>
        <v/>
      </c>
      <c r="H55" s="3183"/>
      <c r="I55" s="3184" t="str">
        <f t="shared" si="4"/>
        <v/>
      </c>
      <c r="J55" s="3185"/>
      <c r="K55" s="3186"/>
      <c r="L55" s="3187"/>
      <c r="M55" s="3187"/>
      <c r="N55" s="3188"/>
    </row>
    <row r="56" spans="1:14" ht="15" customHeight="1">
      <c r="A56" s="1281"/>
      <c r="B56" s="767"/>
      <c r="C56" s="725"/>
      <c r="D56" s="789"/>
      <c r="E56" s="790"/>
      <c r="F56" s="960"/>
      <c r="G56" s="3182" t="str">
        <f t="shared" si="5"/>
        <v/>
      </c>
      <c r="H56" s="3183"/>
      <c r="I56" s="3184" t="str">
        <f t="shared" si="4"/>
        <v/>
      </c>
      <c r="J56" s="3185"/>
      <c r="K56" s="3186"/>
      <c r="L56" s="3187"/>
      <c r="M56" s="3187"/>
      <c r="N56" s="3188"/>
    </row>
    <row r="57" spans="1:14" ht="15" customHeight="1">
      <c r="A57" s="1281"/>
      <c r="B57" s="767"/>
      <c r="C57" s="725"/>
      <c r="D57" s="789"/>
      <c r="E57" s="790"/>
      <c r="F57" s="960"/>
      <c r="G57" s="3182" t="str">
        <f t="shared" si="5"/>
        <v/>
      </c>
      <c r="H57" s="3183"/>
      <c r="I57" s="3184" t="str">
        <f t="shared" si="4"/>
        <v/>
      </c>
      <c r="J57" s="3185"/>
      <c r="K57" s="3186"/>
      <c r="L57" s="3187"/>
      <c r="M57" s="3187"/>
      <c r="N57" s="3188"/>
    </row>
    <row r="58" spans="1:14" ht="15" customHeight="1">
      <c r="A58" s="1294" t="s">
        <v>1177</v>
      </c>
      <c r="B58" s="767"/>
      <c r="C58" s="725"/>
      <c r="D58" s="789"/>
      <c r="E58" s="790"/>
      <c r="F58" s="960"/>
      <c r="G58" s="3182" t="str">
        <f t="shared" si="5"/>
        <v/>
      </c>
      <c r="H58" s="3183"/>
      <c r="I58" s="3184" t="str">
        <f t="shared" si="4"/>
        <v/>
      </c>
      <c r="J58" s="3185"/>
      <c r="K58" s="3186"/>
      <c r="L58" s="3187"/>
      <c r="M58" s="3187"/>
      <c r="N58" s="3188"/>
    </row>
    <row r="59" spans="1:14" ht="15" customHeight="1">
      <c r="A59" s="1293" t="s">
        <v>1180</v>
      </c>
      <c r="B59" s="767"/>
      <c r="C59" s="725"/>
      <c r="D59" s="789"/>
      <c r="E59" s="790"/>
      <c r="F59" s="960"/>
      <c r="G59" s="3182" t="str">
        <f t="shared" si="5"/>
        <v/>
      </c>
      <c r="H59" s="3183"/>
      <c r="I59" s="3184" t="str">
        <f t="shared" si="4"/>
        <v/>
      </c>
      <c r="J59" s="3185"/>
      <c r="K59" s="3186"/>
      <c r="L59" s="3187"/>
      <c r="M59" s="3187"/>
      <c r="N59" s="3188"/>
    </row>
    <row r="60" spans="1:14" ht="15" customHeight="1">
      <c r="A60" s="1384" t="s">
        <v>1181</v>
      </c>
      <c r="B60" s="767"/>
      <c r="C60" s="725"/>
      <c r="D60" s="789"/>
      <c r="E60" s="790"/>
      <c r="F60" s="960"/>
      <c r="G60" s="3182" t="str">
        <f t="shared" si="5"/>
        <v/>
      </c>
      <c r="H60" s="3183"/>
      <c r="I60" s="3184" t="str">
        <f t="shared" si="4"/>
        <v/>
      </c>
      <c r="J60" s="3185"/>
      <c r="K60" s="3186"/>
      <c r="L60" s="3187"/>
      <c r="M60" s="3187"/>
      <c r="N60" s="3188"/>
    </row>
    <row r="61" spans="1:14" ht="15" customHeight="1">
      <c r="A61" s="1281"/>
      <c r="B61" s="767"/>
      <c r="C61" s="725"/>
      <c r="D61" s="789"/>
      <c r="E61" s="790"/>
      <c r="F61" s="960"/>
      <c r="G61" s="3182" t="str">
        <f t="shared" si="5"/>
        <v/>
      </c>
      <c r="H61" s="3183"/>
      <c r="I61" s="3184" t="str">
        <f t="shared" si="4"/>
        <v/>
      </c>
      <c r="J61" s="3185"/>
      <c r="K61" s="3186"/>
      <c r="L61" s="3187"/>
      <c r="M61" s="3187"/>
      <c r="N61" s="3188"/>
    </row>
    <row r="62" spans="1:14" ht="15" customHeight="1">
      <c r="A62" s="1281"/>
      <c r="B62" s="767"/>
      <c r="C62" s="725"/>
      <c r="D62" s="789"/>
      <c r="E62" s="790"/>
      <c r="F62" s="960"/>
      <c r="G62" s="3182" t="str">
        <f t="shared" si="5"/>
        <v/>
      </c>
      <c r="H62" s="3183"/>
      <c r="I62" s="3184" t="str">
        <f t="shared" si="4"/>
        <v/>
      </c>
      <c r="J62" s="3185"/>
      <c r="K62" s="3186"/>
      <c r="L62" s="3187"/>
      <c r="M62" s="3187"/>
      <c r="N62" s="3188"/>
    </row>
    <row r="63" spans="1:14" ht="15" customHeight="1">
      <c r="A63" s="1281"/>
      <c r="B63" s="767"/>
      <c r="C63" s="725"/>
      <c r="D63" s="789"/>
      <c r="E63" s="790"/>
      <c r="F63" s="960"/>
      <c r="G63" s="3182" t="str">
        <f t="shared" si="5"/>
        <v/>
      </c>
      <c r="H63" s="3183"/>
      <c r="I63" s="3184" t="str">
        <f t="shared" si="4"/>
        <v/>
      </c>
      <c r="J63" s="3185"/>
      <c r="K63" s="3186"/>
      <c r="L63" s="3187"/>
      <c r="M63" s="3187"/>
      <c r="N63" s="3188"/>
    </row>
    <row r="64" spans="1:14" ht="15" customHeight="1">
      <c r="A64" s="1281"/>
      <c r="B64" s="767"/>
      <c r="C64" s="725"/>
      <c r="D64" s="789"/>
      <c r="E64" s="790"/>
      <c r="F64" s="960"/>
      <c r="G64" s="3182" t="str">
        <f t="shared" si="5"/>
        <v/>
      </c>
      <c r="H64" s="3183"/>
      <c r="I64" s="3184" t="str">
        <f t="shared" si="4"/>
        <v/>
      </c>
      <c r="J64" s="3185"/>
      <c r="K64" s="3186"/>
      <c r="L64" s="3187"/>
      <c r="M64" s="3187"/>
      <c r="N64" s="3188"/>
    </row>
    <row r="65" spans="1:14" ht="15" customHeight="1">
      <c r="A65" s="1281"/>
      <c r="B65" s="767"/>
      <c r="C65" s="725"/>
      <c r="D65" s="789"/>
      <c r="E65" s="790"/>
      <c r="F65" s="960"/>
      <c r="G65" s="3182" t="str">
        <f t="shared" si="5"/>
        <v/>
      </c>
      <c r="H65" s="3183"/>
      <c r="I65" s="3184" t="str">
        <f t="shared" si="4"/>
        <v/>
      </c>
      <c r="J65" s="3185"/>
      <c r="K65" s="3186"/>
      <c r="L65" s="3187"/>
      <c r="M65" s="3187"/>
      <c r="N65" s="3188"/>
    </row>
    <row r="66" spans="1:14" ht="15" customHeight="1">
      <c r="A66" s="1281"/>
      <c r="B66" s="767"/>
      <c r="C66" s="725"/>
      <c r="D66" s="789"/>
      <c r="E66" s="790"/>
      <c r="F66" s="960"/>
      <c r="G66" s="3182" t="str">
        <f t="shared" si="5"/>
        <v/>
      </c>
      <c r="H66" s="3183"/>
      <c r="I66" s="3184" t="str">
        <f t="shared" ref="I66:I69" si="6">IF(ISERROR(IF(OR(E66,F66)="", "", E66*F66)),"",IF(OR(E66,F66)="", "", E66*F66))</f>
        <v/>
      </c>
      <c r="J66" s="3185"/>
      <c r="K66" s="3186"/>
      <c r="L66" s="3187"/>
      <c r="M66" s="3187"/>
      <c r="N66" s="3188"/>
    </row>
    <row r="67" spans="1:14" ht="15" customHeight="1">
      <c r="A67" s="1281"/>
      <c r="B67" s="767"/>
      <c r="C67" s="725"/>
      <c r="D67" s="789"/>
      <c r="E67" s="790"/>
      <c r="F67" s="960"/>
      <c r="G67" s="3182" t="str">
        <f>IF(ISERROR(IF(OR(D67,F67)="", "", D67*F67)),"",IF(OR(D67,F67)="", "", D67*F67))</f>
        <v/>
      </c>
      <c r="H67" s="3183"/>
      <c r="I67" s="3184" t="str">
        <f t="shared" si="6"/>
        <v/>
      </c>
      <c r="J67" s="3185"/>
      <c r="K67" s="3186"/>
      <c r="L67" s="3187"/>
      <c r="M67" s="3187"/>
      <c r="N67" s="3188"/>
    </row>
    <row r="68" spans="1:14" ht="15" customHeight="1">
      <c r="A68" s="1281"/>
      <c r="B68" s="767"/>
      <c r="C68" s="725"/>
      <c r="D68" s="789"/>
      <c r="E68" s="790"/>
      <c r="F68" s="960"/>
      <c r="G68" s="3182" t="str">
        <f>IF(ISERROR(IF(OR(D68,F68)="", "", D68*F68)),"",IF(OR(D68,F68)="", "", D68*F68))</f>
        <v/>
      </c>
      <c r="H68" s="3183"/>
      <c r="I68" s="3184" t="str">
        <f t="shared" si="6"/>
        <v/>
      </c>
      <c r="J68" s="3185"/>
      <c r="K68" s="3186"/>
      <c r="L68" s="3187"/>
      <c r="M68" s="3187"/>
      <c r="N68" s="3188"/>
    </row>
    <row r="69" spans="1:14" ht="15" customHeight="1" thickBot="1">
      <c r="A69" s="1281"/>
      <c r="B69" s="767"/>
      <c r="C69" s="725"/>
      <c r="D69" s="791"/>
      <c r="E69" s="792"/>
      <c r="F69" s="960"/>
      <c r="G69" s="3182" t="str">
        <f>IF(ISERROR(IF(OR(D69,F69)="", "", D69*F69)),"",IF(OR(D69,F69)="", "", D69*F69))</f>
        <v/>
      </c>
      <c r="H69" s="3183"/>
      <c r="I69" s="3184" t="str">
        <f t="shared" si="6"/>
        <v/>
      </c>
      <c r="J69" s="3185"/>
      <c r="K69" s="3201"/>
      <c r="L69" s="3202"/>
      <c r="M69" s="3202"/>
      <c r="N69" s="3203"/>
    </row>
    <row r="70" spans="1:14" ht="15" customHeight="1" thickBot="1">
      <c r="A70" s="1281"/>
      <c r="B70" s="1199" t="s">
        <v>541</v>
      </c>
      <c r="C70" s="1200"/>
      <c r="D70" s="1200"/>
      <c r="E70" s="1200"/>
      <c r="F70" s="1243">
        <f>SUM(F52:F69)</f>
        <v>0</v>
      </c>
      <c r="G70" s="1230" t="s">
        <v>625</v>
      </c>
      <c r="H70" s="1239">
        <f>SUM(G52:H69)</f>
        <v>0</v>
      </c>
      <c r="I70" s="1240" t="s">
        <v>626</v>
      </c>
      <c r="J70" s="1241">
        <f>SUM(I52:J69)</f>
        <v>0</v>
      </c>
      <c r="K70" s="2899"/>
      <c r="L70" s="2900"/>
      <c r="M70" s="2900"/>
      <c r="N70" s="3210"/>
    </row>
    <row r="71" spans="1:14" ht="15" customHeight="1">
      <c r="A71" s="1276"/>
      <c r="B71" s="3228" t="s">
        <v>613</v>
      </c>
      <c r="C71" s="3229"/>
      <c r="D71" s="3229"/>
      <c r="E71" s="3230"/>
      <c r="F71" s="3238" t="s">
        <v>614</v>
      </c>
      <c r="G71" s="2947" t="s">
        <v>627</v>
      </c>
      <c r="H71" s="2914"/>
      <c r="I71" s="2913" t="s">
        <v>628</v>
      </c>
      <c r="J71" s="3240"/>
      <c r="K71" s="2974"/>
      <c r="L71" s="2980"/>
      <c r="M71" s="2980"/>
      <c r="N71" s="2975"/>
    </row>
    <row r="72" spans="1:14" ht="15" customHeight="1" thickBot="1">
      <c r="A72" s="1277"/>
      <c r="B72" s="3231"/>
      <c r="C72" s="3232"/>
      <c r="D72" s="3232"/>
      <c r="E72" s="3233"/>
      <c r="F72" s="3239"/>
      <c r="G72" s="781" t="s">
        <v>629</v>
      </c>
      <c r="H72" s="782">
        <f>H70*3.6</f>
        <v>0</v>
      </c>
      <c r="I72" s="783" t="s">
        <v>630</v>
      </c>
      <c r="J72" s="784">
        <f>J70*9.76</f>
        <v>0</v>
      </c>
      <c r="K72" s="3167"/>
      <c r="L72" s="3168"/>
      <c r="M72" s="3168"/>
      <c r="N72" s="3169"/>
    </row>
    <row r="73" spans="1:14" ht="21.75" customHeight="1" thickBot="1">
      <c r="A73" s="3241" t="s">
        <v>1303</v>
      </c>
      <c r="B73" s="3242"/>
      <c r="C73" s="3242"/>
      <c r="D73" s="3242"/>
      <c r="E73" s="3242"/>
      <c r="F73" s="3243"/>
      <c r="G73" s="3236" t="s">
        <v>631</v>
      </c>
      <c r="H73" s="3237"/>
      <c r="I73" s="961"/>
      <c r="J73" s="1018">
        <f>IF(ISERROR((1-(J72/J42))),0,(1-(J72/J42)))</f>
        <v>0</v>
      </c>
      <c r="K73" s="793"/>
      <c r="L73" s="794"/>
      <c r="M73" s="794"/>
      <c r="N73" s="795"/>
    </row>
    <row r="74" spans="1:14" ht="21.75" customHeight="1" thickBot="1">
      <c r="A74" s="3241" t="s">
        <v>1304</v>
      </c>
      <c r="B74" s="3242"/>
      <c r="C74" s="3242"/>
      <c r="D74" s="3242"/>
      <c r="E74" s="3242"/>
      <c r="F74" s="3243"/>
      <c r="G74" s="3236" t="s">
        <v>632</v>
      </c>
      <c r="H74" s="3237"/>
      <c r="I74" s="961"/>
      <c r="J74" s="1018" t="e">
        <f>IF(E4="その他(上記用途区分以外)",J5/100*I44*J73,J4*I44*J73)</f>
        <v>#VALUE!</v>
      </c>
      <c r="K74" s="793"/>
      <c r="L74" s="794"/>
      <c r="M74" s="794"/>
      <c r="N74" s="795"/>
    </row>
    <row r="75" spans="1:14" ht="15" customHeight="1">
      <c r="A75" s="937"/>
      <c r="B75" s="937"/>
      <c r="C75" s="937"/>
      <c r="D75" s="937"/>
      <c r="E75" s="937"/>
      <c r="F75" s="937"/>
      <c r="G75" s="711"/>
      <c r="H75" s="711"/>
      <c r="I75" s="711"/>
      <c r="J75" s="711"/>
      <c r="K75" s="711"/>
      <c r="L75" s="711"/>
    </row>
  </sheetData>
  <sheetProtection algorithmName="SHA-512" hashValue="ujbbdd4zDrUMDYXGpZmfW3jpFp2finmxva8Cl4mULdDznIRZwZA0Agq/bVdSrFhuf3wCOz18ttL7UMpi0aqgag==" saltValue="ywPMOg+wv7l5KpuERo+A9w==" spinCount="100000" sheet="1" formatCells="0" formatColumns="0" formatRows="0" insertColumns="0" insertRows="0" deleteColumns="0" deleteRows="0" sort="0" autoFilter="0"/>
  <mergeCells count="195">
    <mergeCell ref="G68:H68"/>
    <mergeCell ref="I68:J68"/>
    <mergeCell ref="K68:N68"/>
    <mergeCell ref="G66:H66"/>
    <mergeCell ref="I66:J66"/>
    <mergeCell ref="K66:N66"/>
    <mergeCell ref="G65:H65"/>
    <mergeCell ref="I65:J65"/>
    <mergeCell ref="K65:N65"/>
    <mergeCell ref="G73:H73"/>
    <mergeCell ref="G74:H74"/>
    <mergeCell ref="G69:H69"/>
    <mergeCell ref="I69:J69"/>
    <mergeCell ref="K69:N69"/>
    <mergeCell ref="K70:N70"/>
    <mergeCell ref="F71:F72"/>
    <mergeCell ref="G71:H71"/>
    <mergeCell ref="I71:J71"/>
    <mergeCell ref="K71:N71"/>
    <mergeCell ref="K72:N72"/>
    <mergeCell ref="A74:F74"/>
    <mergeCell ref="A73:F73"/>
    <mergeCell ref="K49:N51"/>
    <mergeCell ref="I50:J50"/>
    <mergeCell ref="G51:H51"/>
    <mergeCell ref="I51:J51"/>
    <mergeCell ref="G52:H52"/>
    <mergeCell ref="I52:J52"/>
    <mergeCell ref="K52:N52"/>
    <mergeCell ref="K59:N59"/>
    <mergeCell ref="G60:H60"/>
    <mergeCell ref="I60:J60"/>
    <mergeCell ref="K60:N60"/>
    <mergeCell ref="G57:H57"/>
    <mergeCell ref="I57:J57"/>
    <mergeCell ref="K57:N57"/>
    <mergeCell ref="G58:H58"/>
    <mergeCell ref="I58:J58"/>
    <mergeCell ref="K58:N58"/>
    <mergeCell ref="G59:H59"/>
    <mergeCell ref="I59:J59"/>
    <mergeCell ref="G63:H63"/>
    <mergeCell ref="I63:J63"/>
    <mergeCell ref="G67:H67"/>
    <mergeCell ref="I67:J67"/>
    <mergeCell ref="B71:E72"/>
    <mergeCell ref="K56:N56"/>
    <mergeCell ref="K53:N53"/>
    <mergeCell ref="G54:H54"/>
    <mergeCell ref="I54:J54"/>
    <mergeCell ref="K54:N54"/>
    <mergeCell ref="G55:H55"/>
    <mergeCell ref="I55:J55"/>
    <mergeCell ref="K55:N55"/>
    <mergeCell ref="K63:N63"/>
    <mergeCell ref="G64:H64"/>
    <mergeCell ref="I64:J64"/>
    <mergeCell ref="K64:N64"/>
    <mergeCell ref="G61:H61"/>
    <mergeCell ref="I61:J61"/>
    <mergeCell ref="K61:N61"/>
    <mergeCell ref="G62:H62"/>
    <mergeCell ref="I62:J62"/>
    <mergeCell ref="K62:N62"/>
    <mergeCell ref="K67:N67"/>
    <mergeCell ref="B49:B51"/>
    <mergeCell ref="C49:C51"/>
    <mergeCell ref="F49:F50"/>
    <mergeCell ref="G49:H50"/>
    <mergeCell ref="I49:J49"/>
    <mergeCell ref="G53:H53"/>
    <mergeCell ref="I53:J53"/>
    <mergeCell ref="G56:H56"/>
    <mergeCell ref="I56:J56"/>
    <mergeCell ref="G43:H43"/>
    <mergeCell ref="I43:J43"/>
    <mergeCell ref="K43:N43"/>
    <mergeCell ref="G44:H44"/>
    <mergeCell ref="I44:J44"/>
    <mergeCell ref="K44:N44"/>
    <mergeCell ref="K40:N40"/>
    <mergeCell ref="F41:F42"/>
    <mergeCell ref="G41:H41"/>
    <mergeCell ref="I41:J41"/>
    <mergeCell ref="K41:N41"/>
    <mergeCell ref="K42:N42"/>
    <mergeCell ref="A44:F44"/>
    <mergeCell ref="A43:F43"/>
    <mergeCell ref="B41:E42"/>
    <mergeCell ref="G38:H38"/>
    <mergeCell ref="I38:J38"/>
    <mergeCell ref="K38:N38"/>
    <mergeCell ref="G39:H39"/>
    <mergeCell ref="I39:J39"/>
    <mergeCell ref="K39:N39"/>
    <mergeCell ref="G36:H36"/>
    <mergeCell ref="I36:J36"/>
    <mergeCell ref="K36:N36"/>
    <mergeCell ref="G37:H37"/>
    <mergeCell ref="I37:J37"/>
    <mergeCell ref="K37:N37"/>
    <mergeCell ref="G34:H34"/>
    <mergeCell ref="I34:J34"/>
    <mergeCell ref="K34:N34"/>
    <mergeCell ref="G35:H35"/>
    <mergeCell ref="I35:J35"/>
    <mergeCell ref="K35:N35"/>
    <mergeCell ref="G32:H32"/>
    <mergeCell ref="I32:J32"/>
    <mergeCell ref="K32:N32"/>
    <mergeCell ref="G33:H33"/>
    <mergeCell ref="I33:J33"/>
    <mergeCell ref="K33:N33"/>
    <mergeCell ref="G30:H30"/>
    <mergeCell ref="I30:J30"/>
    <mergeCell ref="K30:N30"/>
    <mergeCell ref="G31:H31"/>
    <mergeCell ref="I31:J31"/>
    <mergeCell ref="K31:N31"/>
    <mergeCell ref="G28:H28"/>
    <mergeCell ref="I28:J28"/>
    <mergeCell ref="K28:N28"/>
    <mergeCell ref="G29:H29"/>
    <mergeCell ref="I29:J29"/>
    <mergeCell ref="K29:N29"/>
    <mergeCell ref="G27:H27"/>
    <mergeCell ref="I27:J27"/>
    <mergeCell ref="K27:N27"/>
    <mergeCell ref="K24:N24"/>
    <mergeCell ref="G25:H25"/>
    <mergeCell ref="I25:J25"/>
    <mergeCell ref="K25:N25"/>
    <mergeCell ref="G26:H26"/>
    <mergeCell ref="I26:J26"/>
    <mergeCell ref="K26:N26"/>
    <mergeCell ref="K21:N21"/>
    <mergeCell ref="G22:H22"/>
    <mergeCell ref="I22:J22"/>
    <mergeCell ref="K22:N22"/>
    <mergeCell ref="G23:H23"/>
    <mergeCell ref="I23:J23"/>
    <mergeCell ref="K23:N23"/>
    <mergeCell ref="G24:H24"/>
    <mergeCell ref="I24:J24"/>
    <mergeCell ref="G19:H19"/>
    <mergeCell ref="I19:J19"/>
    <mergeCell ref="K19:N19"/>
    <mergeCell ref="G20:H20"/>
    <mergeCell ref="I20:J20"/>
    <mergeCell ref="K20:N20"/>
    <mergeCell ref="G17:H17"/>
    <mergeCell ref="I17:J17"/>
    <mergeCell ref="K17:N17"/>
    <mergeCell ref="G18:H18"/>
    <mergeCell ref="I18:J18"/>
    <mergeCell ref="K18:N18"/>
    <mergeCell ref="G12:H12"/>
    <mergeCell ref="I12:J12"/>
    <mergeCell ref="G15:H15"/>
    <mergeCell ref="I15:J15"/>
    <mergeCell ref="K15:N15"/>
    <mergeCell ref="G16:H16"/>
    <mergeCell ref="I16:J16"/>
    <mergeCell ref="K16:N16"/>
    <mergeCell ref="K12:N12"/>
    <mergeCell ref="G13:H13"/>
    <mergeCell ref="I13:J13"/>
    <mergeCell ref="K13:N13"/>
    <mergeCell ref="G14:H14"/>
    <mergeCell ref="I14:J14"/>
    <mergeCell ref="K14:N14"/>
    <mergeCell ref="A2:B2"/>
    <mergeCell ref="K2:N2"/>
    <mergeCell ref="C2:J2"/>
    <mergeCell ref="A1:N1"/>
    <mergeCell ref="A48:C48"/>
    <mergeCell ref="A7:C7"/>
    <mergeCell ref="A8:A10"/>
    <mergeCell ref="B8:B10"/>
    <mergeCell ref="C8:C10"/>
    <mergeCell ref="F8:F9"/>
    <mergeCell ref="G8:H9"/>
    <mergeCell ref="I8:J8"/>
    <mergeCell ref="A4:D5"/>
    <mergeCell ref="E4:H4"/>
    <mergeCell ref="E5:H5"/>
    <mergeCell ref="J4:L4"/>
    <mergeCell ref="J5:K5"/>
    <mergeCell ref="K8:N10"/>
    <mergeCell ref="I9:J9"/>
    <mergeCell ref="G10:H10"/>
    <mergeCell ref="I10:J10"/>
    <mergeCell ref="G11:H11"/>
    <mergeCell ref="I11:J11"/>
    <mergeCell ref="K11:N11"/>
  </mergeCells>
  <phoneticPr fontId="2"/>
  <dataValidations count="2">
    <dataValidation type="list" allowBlank="1" showInputMessage="1" showErrorMessage="1" sqref="F3" xr:uid="{A859D1CF-C6CB-4AFF-8D7B-C372BE3895A9}">
      <formula1>"□,■"</formula1>
    </dataValidation>
    <dataValidation type="list" allowBlank="1" showInputMessage="1" showErrorMessage="1" sqref="E4" xr:uid="{CE0A5EAD-6E3C-458D-9AC6-91525DBD3635}">
      <formula1>"事務所,学校,物販店,飲食店,集会所,病院,ホテル,その他(上記用途区分以外)"</formula1>
    </dataValidation>
  </dataValidations>
  <printOptions horizontalCentered="1"/>
  <pageMargins left="0.59055118110236227" right="0.59055118110236227" top="0.59055118110236227" bottom="0.59055118110236227" header="0.39370078740157483" footer="0"/>
  <pageSetup paperSize="9" scale="66" orientation="portrait" r:id="rId1"/>
  <headerFooter alignWithMargins="0">
    <oddHeader>&amp;R&amp;14参考様式１－５② 換気</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9825D-06BB-44A7-BE24-98DA73A1E77C}">
  <sheetPr codeName="Sheet26">
    <tabColor rgb="FF99FF99"/>
    <pageSetUpPr fitToPage="1"/>
  </sheetPr>
  <dimension ref="A1:X54"/>
  <sheetViews>
    <sheetView showGridLines="0" view="pageBreakPreview" zoomScaleNormal="100" zoomScaleSheetLayoutView="100" workbookViewId="0">
      <selection activeCell="E4" sqref="E4:H4"/>
    </sheetView>
  </sheetViews>
  <sheetFormatPr defaultColWidth="9.5546875" defaultRowHeight="13.2"/>
  <cols>
    <col min="1" max="1" width="10.6640625" style="709" customWidth="1"/>
    <col min="2" max="2" width="8.6640625" style="709" customWidth="1"/>
    <col min="3" max="3" width="22.109375" style="709" customWidth="1"/>
    <col min="4" max="7" width="14.109375" style="709" customWidth="1"/>
    <col min="8" max="8" width="20.6640625" style="709" customWidth="1"/>
    <col min="9" max="9" width="8" style="709" customWidth="1"/>
    <col min="10" max="10" width="3.109375" style="709" customWidth="1"/>
    <col min="11" max="11" width="4.109375" style="709" customWidth="1"/>
    <col min="12" max="16384" width="9.5546875" style="709"/>
  </cols>
  <sheetData>
    <row r="1" spans="1:24" s="151" customFormat="1" ht="25.05" customHeight="1" thickBot="1">
      <c r="A1" s="2897" t="s">
        <v>1174</v>
      </c>
      <c r="B1" s="2897"/>
      <c r="C1" s="2897"/>
      <c r="D1" s="2897"/>
      <c r="E1" s="2897"/>
      <c r="F1" s="2897"/>
      <c r="G1" s="2897"/>
      <c r="H1" s="2897"/>
      <c r="I1" s="2897"/>
      <c r="J1" s="2897"/>
      <c r="K1" s="1177"/>
      <c r="L1" s="1177"/>
      <c r="M1" s="1177"/>
      <c r="N1" s="1177"/>
      <c r="O1" s="1177"/>
      <c r="P1" s="1177"/>
      <c r="Q1" s="1177"/>
      <c r="R1" s="1177"/>
      <c r="S1" s="1177"/>
      <c r="T1" s="1177"/>
      <c r="U1" s="1177"/>
      <c r="V1" s="1177"/>
      <c r="W1" s="1177"/>
      <c r="X1" s="1177"/>
    </row>
    <row r="2" spans="1:24" s="151" customFormat="1" ht="30" customHeight="1" thickBot="1">
      <c r="A2" s="2891" t="s">
        <v>287</v>
      </c>
      <c r="B2" s="2893"/>
      <c r="C2" s="2894" t="str">
        <f>IF('参考様式1-1'!D3="","",'参考様式1-1'!D3)</f>
        <v/>
      </c>
      <c r="D2" s="2895"/>
      <c r="E2" s="2895"/>
      <c r="F2" s="2895"/>
      <c r="G2" s="2895"/>
      <c r="H2" s="2891" t="str">
        <f>'参考様式1-1'!M3</f>
        <v>１棟目／計１棟</v>
      </c>
      <c r="I2" s="2892"/>
      <c r="J2" s="2893"/>
      <c r="K2" s="161"/>
      <c r="L2" s="161"/>
      <c r="M2" s="161"/>
      <c r="N2" s="161"/>
      <c r="O2" s="161"/>
      <c r="P2" s="161"/>
      <c r="Q2" s="161"/>
      <c r="R2" s="161"/>
      <c r="S2" s="161"/>
      <c r="T2" s="161"/>
      <c r="U2" s="161"/>
      <c r="V2" s="161"/>
      <c r="W2" s="161"/>
      <c r="X2" s="161"/>
    </row>
    <row r="3" spans="1:24" ht="15" customHeight="1" thickBot="1">
      <c r="B3" s="957"/>
      <c r="F3" s="937"/>
    </row>
    <row r="4" spans="1:24" ht="15" customHeight="1" thickBot="1">
      <c r="A4" s="3262" t="s">
        <v>1048</v>
      </c>
      <c r="B4" s="3263"/>
      <c r="C4" s="3263"/>
      <c r="D4" s="3264"/>
      <c r="E4" s="3120"/>
      <c r="F4" s="3120"/>
      <c r="G4" s="3120"/>
      <c r="H4" s="3121"/>
      <c r="I4" s="3122" t="str">
        <f>IF(E4="事務所",0.05,IF(OR(E4="学校",E4="物販店",E4="飲食店",E4="集会所"),0.04,IF(E4="病院",0.03,IF(E4="ホテル",0.05,"-"))))</f>
        <v>-</v>
      </c>
      <c r="J4" s="3124"/>
    </row>
    <row r="5" spans="1:24" ht="15" customHeight="1" thickBot="1">
      <c r="A5" s="3265"/>
      <c r="B5" s="3266"/>
      <c r="C5" s="3266"/>
      <c r="D5" s="3267"/>
      <c r="E5" s="3161" t="s">
        <v>519</v>
      </c>
      <c r="F5" s="3161"/>
      <c r="G5" s="3161"/>
      <c r="H5" s="3261"/>
      <c r="I5" s="757"/>
      <c r="J5" s="710" t="s">
        <v>520</v>
      </c>
      <c r="K5" s="958"/>
    </row>
    <row r="6" spans="1:24" ht="15" customHeight="1" thickBot="1">
      <c r="A6" s="937"/>
      <c r="B6" s="937"/>
      <c r="C6" s="937"/>
      <c r="D6" s="937"/>
      <c r="E6" s="937"/>
    </row>
    <row r="7" spans="1:24" ht="15" customHeight="1" thickBot="1">
      <c r="A7" s="3260" t="s">
        <v>1056</v>
      </c>
      <c r="B7" s="3260"/>
      <c r="C7" s="3260"/>
      <c r="D7" s="3268"/>
      <c r="E7" s="3269"/>
      <c r="F7" s="709" t="s">
        <v>1058</v>
      </c>
    </row>
    <row r="8" spans="1:24" ht="15" customHeight="1">
      <c r="A8" s="1088"/>
      <c r="B8" s="1088"/>
      <c r="C8" s="1088"/>
      <c r="D8" s="1087"/>
      <c r="E8" s="937"/>
    </row>
    <row r="9" spans="1:24" ht="15" customHeight="1">
      <c r="A9" s="3260" t="s">
        <v>1057</v>
      </c>
      <c r="B9" s="3260"/>
      <c r="C9" s="3260"/>
      <c r="E9" s="937"/>
    </row>
    <row r="10" spans="1:24" ht="15" customHeight="1" thickBot="1">
      <c r="A10" s="937"/>
      <c r="B10" s="937"/>
      <c r="C10" s="937"/>
      <c r="D10" s="937"/>
      <c r="E10" s="937"/>
    </row>
    <row r="11" spans="1:24" ht="25.05" customHeight="1" thickBot="1">
      <c r="A11" s="3099" t="s">
        <v>521</v>
      </c>
      <c r="B11" s="3100"/>
      <c r="C11" s="3101"/>
      <c r="D11" s="749"/>
      <c r="E11" s="749"/>
      <c r="F11" s="749"/>
      <c r="G11" s="711"/>
      <c r="H11" s="711"/>
      <c r="I11" s="711"/>
      <c r="J11" s="711"/>
      <c r="K11" s="711"/>
    </row>
    <row r="12" spans="1:24" ht="15" customHeight="1" thickBot="1">
      <c r="A12" s="3144" t="s">
        <v>603</v>
      </c>
      <c r="B12" s="2965" t="s">
        <v>523</v>
      </c>
      <c r="C12" s="3145" t="s">
        <v>524</v>
      </c>
      <c r="D12" s="3248" t="s">
        <v>1051</v>
      </c>
      <c r="E12" s="3253" t="s">
        <v>1052</v>
      </c>
      <c r="F12" s="3253" t="s">
        <v>1053</v>
      </c>
      <c r="G12" s="3256" t="s">
        <v>1054</v>
      </c>
      <c r="H12" s="2980" t="s">
        <v>529</v>
      </c>
      <c r="I12" s="2980"/>
      <c r="J12" s="2975"/>
    </row>
    <row r="13" spans="1:24" ht="25.05" customHeight="1" thickBot="1">
      <c r="A13" s="3144"/>
      <c r="B13" s="2966"/>
      <c r="C13" s="3146"/>
      <c r="D13" s="3252"/>
      <c r="E13" s="3254"/>
      <c r="F13" s="3255"/>
      <c r="G13" s="3257"/>
      <c r="H13" s="2982"/>
      <c r="I13" s="2982"/>
      <c r="J13" s="2977"/>
    </row>
    <row r="14" spans="1:24" ht="15" customHeight="1" thickBot="1">
      <c r="A14" s="3144"/>
      <c r="B14" s="2967"/>
      <c r="C14" s="3147"/>
      <c r="D14" s="1019" t="s">
        <v>1049</v>
      </c>
      <c r="E14" s="1090" t="s">
        <v>611</v>
      </c>
      <c r="F14" s="1090" t="s">
        <v>1050</v>
      </c>
      <c r="G14" s="1091" t="s">
        <v>439</v>
      </c>
      <c r="H14" s="3168"/>
      <c r="I14" s="3168"/>
      <c r="J14" s="3169"/>
    </row>
    <row r="15" spans="1:24" ht="15" customHeight="1">
      <c r="A15" s="1280"/>
      <c r="B15" s="762"/>
      <c r="C15" s="719"/>
      <c r="D15" s="766"/>
      <c r="E15" s="1092"/>
      <c r="F15" s="1244" t="str">
        <f>IF(ISERROR(IF(OR(D15,E15)="", "", D15*E15)),"",IF(OR(D15,E15)="", "", D15*E15))</f>
        <v/>
      </c>
      <c r="G15" s="1093"/>
      <c r="H15" s="3258"/>
      <c r="I15" s="3258"/>
      <c r="J15" s="3259"/>
    </row>
    <row r="16" spans="1:24" ht="15" customHeight="1">
      <c r="A16" s="1281"/>
      <c r="B16" s="762"/>
      <c r="C16" s="719"/>
      <c r="D16" s="766"/>
      <c r="E16" s="1092"/>
      <c r="F16" s="1245" t="str">
        <f>IF(ISERROR(IF(OR(D16,E16)="", "", D16*E16)),"",IF(OR(D16,E16)="", "", D16*E16))</f>
        <v/>
      </c>
      <c r="G16" s="1093"/>
      <c r="H16" s="3187"/>
      <c r="I16" s="3187"/>
      <c r="J16" s="3188"/>
    </row>
    <row r="17" spans="1:10" ht="15" customHeight="1">
      <c r="A17" s="1281"/>
      <c r="B17" s="762"/>
      <c r="C17" s="719"/>
      <c r="D17" s="766"/>
      <c r="E17" s="1092"/>
      <c r="F17" s="1245" t="str">
        <f t="shared" ref="F17:F29" si="0">IF(ISERROR(IF(OR(D17,E17)="", "", D17*E17)),"",IF(OR(D17,E17)="", "", D17*E17))</f>
        <v/>
      </c>
      <c r="G17" s="1093"/>
      <c r="H17" s="3187"/>
      <c r="I17" s="3187"/>
      <c r="J17" s="3188"/>
    </row>
    <row r="18" spans="1:10" ht="15" customHeight="1">
      <c r="A18" s="1281"/>
      <c r="B18" s="762"/>
      <c r="C18" s="719"/>
      <c r="D18" s="766"/>
      <c r="E18" s="1092"/>
      <c r="F18" s="1245" t="str">
        <f t="shared" si="0"/>
        <v/>
      </c>
      <c r="G18" s="1093"/>
      <c r="H18" s="3187"/>
      <c r="I18" s="3187"/>
      <c r="J18" s="3188"/>
    </row>
    <row r="19" spans="1:10" ht="15" customHeight="1">
      <c r="A19" s="1281"/>
      <c r="B19" s="767"/>
      <c r="C19" s="725"/>
      <c r="D19" s="768"/>
      <c r="E19" s="1092"/>
      <c r="F19" s="1245" t="str">
        <f t="shared" si="0"/>
        <v/>
      </c>
      <c r="G19" s="1093"/>
      <c r="H19" s="3187"/>
      <c r="I19" s="3187"/>
      <c r="J19" s="3188"/>
    </row>
    <row r="20" spans="1:10" ht="15" customHeight="1">
      <c r="A20" s="1294" t="s">
        <v>1177</v>
      </c>
      <c r="B20" s="767"/>
      <c r="C20" s="725"/>
      <c r="D20" s="768"/>
      <c r="E20" s="1092"/>
      <c r="F20" s="1245" t="str">
        <f t="shared" si="0"/>
        <v/>
      </c>
      <c r="G20" s="1093"/>
      <c r="H20" s="3187"/>
      <c r="I20" s="3187"/>
      <c r="J20" s="3188"/>
    </row>
    <row r="21" spans="1:10" ht="15" customHeight="1">
      <c r="A21" s="1293" t="s">
        <v>1180</v>
      </c>
      <c r="B21" s="767"/>
      <c r="C21" s="725"/>
      <c r="D21" s="768"/>
      <c r="E21" s="1092"/>
      <c r="F21" s="1245" t="str">
        <f t="shared" si="0"/>
        <v/>
      </c>
      <c r="G21" s="1093"/>
      <c r="H21" s="3187"/>
      <c r="I21" s="3187"/>
      <c r="J21" s="3188"/>
    </row>
    <row r="22" spans="1:10" ht="15" customHeight="1">
      <c r="A22" s="1384" t="s">
        <v>1181</v>
      </c>
      <c r="B22" s="767"/>
      <c r="C22" s="725"/>
      <c r="D22" s="768"/>
      <c r="E22" s="1092"/>
      <c r="F22" s="1245" t="str">
        <f t="shared" si="0"/>
        <v/>
      </c>
      <c r="G22" s="1093"/>
      <c r="H22" s="3187"/>
      <c r="I22" s="3187"/>
      <c r="J22" s="3188"/>
    </row>
    <row r="23" spans="1:10" ht="15" customHeight="1">
      <c r="A23" s="1281"/>
      <c r="B23" s="767"/>
      <c r="C23" s="725"/>
      <c r="D23" s="768"/>
      <c r="E23" s="1092"/>
      <c r="F23" s="1245" t="str">
        <f t="shared" si="0"/>
        <v/>
      </c>
      <c r="G23" s="1093"/>
      <c r="H23" s="3187"/>
      <c r="I23" s="3187"/>
      <c r="J23" s="3188"/>
    </row>
    <row r="24" spans="1:10" ht="15" customHeight="1">
      <c r="A24" s="1281"/>
      <c r="B24" s="767"/>
      <c r="C24" s="725"/>
      <c r="D24" s="768"/>
      <c r="E24" s="1092"/>
      <c r="F24" s="1245" t="str">
        <f t="shared" si="0"/>
        <v/>
      </c>
      <c r="G24" s="1093"/>
      <c r="H24" s="3187"/>
      <c r="I24" s="3187"/>
      <c r="J24" s="3188"/>
    </row>
    <row r="25" spans="1:10" ht="15" customHeight="1">
      <c r="A25" s="1281"/>
      <c r="B25" s="767"/>
      <c r="C25" s="725"/>
      <c r="D25" s="779"/>
      <c r="E25" s="1092"/>
      <c r="F25" s="1245" t="str">
        <f t="shared" si="0"/>
        <v/>
      </c>
      <c r="G25" s="1093"/>
      <c r="H25" s="3187"/>
      <c r="I25" s="3187"/>
      <c r="J25" s="3188"/>
    </row>
    <row r="26" spans="1:10" ht="15" customHeight="1">
      <c r="A26" s="1281"/>
      <c r="B26" s="767"/>
      <c r="C26" s="725"/>
      <c r="D26" s="779"/>
      <c r="E26" s="1092"/>
      <c r="F26" s="1245" t="str">
        <f t="shared" si="0"/>
        <v/>
      </c>
      <c r="G26" s="1093"/>
      <c r="H26" s="3187"/>
      <c r="I26" s="3187"/>
      <c r="J26" s="3188"/>
    </row>
    <row r="27" spans="1:10" ht="15" customHeight="1">
      <c r="A27" s="1281"/>
      <c r="B27" s="767"/>
      <c r="C27" s="725"/>
      <c r="D27" s="779"/>
      <c r="E27" s="1092"/>
      <c r="F27" s="1245" t="str">
        <f t="shared" si="0"/>
        <v/>
      </c>
      <c r="G27" s="1093"/>
      <c r="H27" s="3187"/>
      <c r="I27" s="3187"/>
      <c r="J27" s="3188"/>
    </row>
    <row r="28" spans="1:10" ht="15" customHeight="1">
      <c r="A28" s="1281"/>
      <c r="B28" s="767"/>
      <c r="C28" s="725"/>
      <c r="D28" s="779"/>
      <c r="E28" s="1092"/>
      <c r="F28" s="1245" t="str">
        <f t="shared" si="0"/>
        <v/>
      </c>
      <c r="G28" s="1093"/>
      <c r="H28" s="3187"/>
      <c r="I28" s="3187"/>
      <c r="J28" s="3188"/>
    </row>
    <row r="29" spans="1:10" ht="15" customHeight="1" thickBot="1">
      <c r="A29" s="1281"/>
      <c r="B29" s="767"/>
      <c r="C29" s="725"/>
      <c r="D29" s="773"/>
      <c r="E29" s="1092"/>
      <c r="F29" s="1245" t="str">
        <f t="shared" si="0"/>
        <v/>
      </c>
      <c r="G29" s="1093"/>
      <c r="H29" s="3202"/>
      <c r="I29" s="3202"/>
      <c r="J29" s="3203"/>
    </row>
    <row r="30" spans="1:10" ht="15" customHeight="1" thickBot="1">
      <c r="A30" s="1386"/>
      <c r="B30" s="2899" t="s">
        <v>541</v>
      </c>
      <c r="C30" s="2900"/>
      <c r="D30" s="1089" t="s">
        <v>106</v>
      </c>
      <c r="E30" s="1247">
        <f>SUM(E15:E29)</f>
        <v>0</v>
      </c>
      <c r="F30" s="1246">
        <f>SUM(F15:F29)</f>
        <v>0</v>
      </c>
      <c r="G30" s="1094" t="s">
        <v>106</v>
      </c>
      <c r="H30" s="2900"/>
      <c r="I30" s="2900"/>
      <c r="J30" s="3210"/>
    </row>
    <row r="31" spans="1:10" ht="15" customHeight="1">
      <c r="A31" s="711"/>
      <c r="B31" s="711"/>
      <c r="C31" s="711"/>
      <c r="D31" s="711"/>
      <c r="E31" s="711"/>
      <c r="F31" s="749"/>
      <c r="G31" s="711"/>
      <c r="H31" s="711"/>
      <c r="I31" s="711"/>
      <c r="J31" s="711"/>
    </row>
    <row r="32" spans="1:10" ht="15" customHeight="1" thickBot="1">
      <c r="A32" s="711"/>
      <c r="B32" s="711"/>
      <c r="C32" s="711"/>
      <c r="D32" s="711"/>
      <c r="E32" s="711"/>
      <c r="F32" s="749"/>
      <c r="G32" s="711"/>
      <c r="H32" s="711"/>
      <c r="I32" s="711"/>
      <c r="J32" s="711"/>
    </row>
    <row r="33" spans="1:10" ht="25.05" customHeight="1" thickBot="1">
      <c r="A33" s="2994" t="s">
        <v>619</v>
      </c>
      <c r="B33" s="2995"/>
      <c r="C33" s="2996"/>
      <c r="D33" s="1017"/>
      <c r="E33" s="749"/>
      <c r="F33" s="749"/>
      <c r="G33" s="711"/>
      <c r="H33" s="711"/>
      <c r="I33" s="711"/>
      <c r="J33" s="711"/>
    </row>
    <row r="34" spans="1:10" ht="15" customHeight="1">
      <c r="A34" s="1280"/>
      <c r="B34" s="3226" t="s">
        <v>523</v>
      </c>
      <c r="C34" s="3145" t="s">
        <v>524</v>
      </c>
      <c r="D34" s="3244" t="s">
        <v>1051</v>
      </c>
      <c r="E34" s="3246" t="s">
        <v>1052</v>
      </c>
      <c r="F34" s="3248" t="s">
        <v>1053</v>
      </c>
      <c r="G34" s="3250" t="s">
        <v>1109</v>
      </c>
      <c r="H34" s="2974" t="s">
        <v>529</v>
      </c>
      <c r="I34" s="2980"/>
      <c r="J34" s="2975"/>
    </row>
    <row r="35" spans="1:10" ht="25.05" customHeight="1">
      <c r="A35" s="1281"/>
      <c r="B35" s="3227"/>
      <c r="C35" s="3146"/>
      <c r="D35" s="3245"/>
      <c r="E35" s="3247"/>
      <c r="F35" s="3249"/>
      <c r="G35" s="3251"/>
      <c r="H35" s="2976"/>
      <c r="I35" s="2982"/>
      <c r="J35" s="2977"/>
    </row>
    <row r="36" spans="1:10" ht="15" customHeight="1" thickBot="1">
      <c r="A36" s="1281"/>
      <c r="B36" s="3227"/>
      <c r="C36" s="3146"/>
      <c r="D36" s="1086" t="s">
        <v>1049</v>
      </c>
      <c r="E36" s="1020" t="s">
        <v>611</v>
      </c>
      <c r="F36" s="1019" t="s">
        <v>1050</v>
      </c>
      <c r="G36" s="1213" t="s">
        <v>439</v>
      </c>
      <c r="H36" s="3167"/>
      <c r="I36" s="3168"/>
      <c r="J36" s="3169"/>
    </row>
    <row r="37" spans="1:10" ht="15" customHeight="1">
      <c r="A37" s="1281"/>
      <c r="B37" s="785"/>
      <c r="C37" s="786"/>
      <c r="D37" s="1021"/>
      <c r="E37" s="1025"/>
      <c r="F37" s="1248" t="str">
        <f>IF(ISERROR(IF(OR(D37,E37)="", "", D37*E37)),"",IF(OR(D37,E37)="", "", D37*E37))</f>
        <v/>
      </c>
      <c r="G37" s="1024"/>
      <c r="H37" s="3179"/>
      <c r="I37" s="3180"/>
      <c r="J37" s="3181"/>
    </row>
    <row r="38" spans="1:10" ht="15" customHeight="1">
      <c r="A38" s="1281"/>
      <c r="B38" s="767"/>
      <c r="C38" s="725"/>
      <c r="D38" s="1022"/>
      <c r="E38" s="1025"/>
      <c r="F38" s="1249" t="str">
        <f t="shared" ref="F38:F51" si="1">IF(ISERROR(IF(OR(D38,E38)="", "", D38*E38)),"",IF(OR(D38,E38)="", "", D38*E38))</f>
        <v/>
      </c>
      <c r="G38" s="1024"/>
      <c r="H38" s="3186"/>
      <c r="I38" s="3187"/>
      <c r="J38" s="3188"/>
    </row>
    <row r="39" spans="1:10" ht="15" customHeight="1">
      <c r="A39" s="1281"/>
      <c r="B39" s="767"/>
      <c r="C39" s="725"/>
      <c r="D39" s="1022"/>
      <c r="E39" s="1025"/>
      <c r="F39" s="1249" t="str">
        <f t="shared" si="1"/>
        <v/>
      </c>
      <c r="G39" s="1024"/>
      <c r="H39" s="3186"/>
      <c r="I39" s="3187"/>
      <c r="J39" s="3188"/>
    </row>
    <row r="40" spans="1:10" ht="15" customHeight="1">
      <c r="A40" s="1281"/>
      <c r="B40" s="767"/>
      <c r="C40" s="725"/>
      <c r="D40" s="1022"/>
      <c r="E40" s="1025"/>
      <c r="F40" s="1249" t="str">
        <f t="shared" si="1"/>
        <v/>
      </c>
      <c r="G40" s="1024"/>
      <c r="H40" s="3186"/>
      <c r="I40" s="3187"/>
      <c r="J40" s="3188"/>
    </row>
    <row r="41" spans="1:10" ht="15" customHeight="1">
      <c r="A41" s="1294" t="s">
        <v>1177</v>
      </c>
      <c r="B41" s="767"/>
      <c r="C41" s="725"/>
      <c r="D41" s="1022"/>
      <c r="E41" s="1025"/>
      <c r="F41" s="1249" t="str">
        <f t="shared" si="1"/>
        <v/>
      </c>
      <c r="G41" s="1024"/>
      <c r="H41" s="3186"/>
      <c r="I41" s="3187"/>
      <c r="J41" s="3188"/>
    </row>
    <row r="42" spans="1:10" ht="15" customHeight="1">
      <c r="A42" s="1293" t="s">
        <v>1180</v>
      </c>
      <c r="B42" s="767"/>
      <c r="C42" s="725"/>
      <c r="D42" s="1022"/>
      <c r="E42" s="1025"/>
      <c r="F42" s="1249" t="str">
        <f t="shared" si="1"/>
        <v/>
      </c>
      <c r="G42" s="1024"/>
      <c r="H42" s="3186"/>
      <c r="I42" s="3187"/>
      <c r="J42" s="3188"/>
    </row>
    <row r="43" spans="1:10" ht="15" customHeight="1">
      <c r="A43" s="1384" t="s">
        <v>1181</v>
      </c>
      <c r="B43" s="767"/>
      <c r="C43" s="725"/>
      <c r="D43" s="1023"/>
      <c r="E43" s="1026"/>
      <c r="F43" s="1249" t="str">
        <f t="shared" si="1"/>
        <v/>
      </c>
      <c r="G43" s="1024"/>
      <c r="H43" s="3186"/>
      <c r="I43" s="3187"/>
      <c r="J43" s="3188"/>
    </row>
    <row r="44" spans="1:10" ht="15" customHeight="1">
      <c r="A44" s="1281"/>
      <c r="B44" s="767"/>
      <c r="C44" s="725"/>
      <c r="D44" s="1023"/>
      <c r="E44" s="1026"/>
      <c r="F44" s="1249" t="str">
        <f t="shared" si="1"/>
        <v/>
      </c>
      <c r="G44" s="1024"/>
      <c r="H44" s="3186"/>
      <c r="I44" s="3187"/>
      <c r="J44" s="3188"/>
    </row>
    <row r="45" spans="1:10" ht="15" customHeight="1">
      <c r="A45" s="1281"/>
      <c r="B45" s="767"/>
      <c r="C45" s="725"/>
      <c r="D45" s="768"/>
      <c r="E45" s="1026"/>
      <c r="F45" s="1249" t="str">
        <f t="shared" si="1"/>
        <v/>
      </c>
      <c r="G45" s="1024"/>
      <c r="H45" s="3186"/>
      <c r="I45" s="3187"/>
      <c r="J45" s="3188"/>
    </row>
    <row r="46" spans="1:10" ht="15" customHeight="1">
      <c r="A46" s="1281"/>
      <c r="B46" s="767"/>
      <c r="C46" s="725"/>
      <c r="D46" s="768"/>
      <c r="E46" s="1026"/>
      <c r="F46" s="1249" t="str">
        <f t="shared" si="1"/>
        <v/>
      </c>
      <c r="G46" s="1024"/>
      <c r="H46" s="3186"/>
      <c r="I46" s="3187"/>
      <c r="J46" s="3188"/>
    </row>
    <row r="47" spans="1:10" ht="15" customHeight="1">
      <c r="A47" s="1281"/>
      <c r="B47" s="767"/>
      <c r="C47" s="725"/>
      <c r="D47" s="779"/>
      <c r="E47" s="1027"/>
      <c r="F47" s="1249" t="str">
        <f t="shared" si="1"/>
        <v/>
      </c>
      <c r="G47" s="1024"/>
      <c r="H47" s="3186"/>
      <c r="I47" s="3187"/>
      <c r="J47" s="3188"/>
    </row>
    <row r="48" spans="1:10" ht="15" customHeight="1">
      <c r="A48" s="1281"/>
      <c r="B48" s="767"/>
      <c r="C48" s="725"/>
      <c r="D48" s="779"/>
      <c r="E48" s="1027"/>
      <c r="F48" s="1249" t="str">
        <f t="shared" si="1"/>
        <v/>
      </c>
      <c r="G48" s="1024"/>
      <c r="H48" s="3186"/>
      <c r="I48" s="3187"/>
      <c r="J48" s="3188"/>
    </row>
    <row r="49" spans="1:10" ht="15" customHeight="1">
      <c r="A49" s="1281"/>
      <c r="B49" s="767"/>
      <c r="C49" s="725"/>
      <c r="D49" s="779"/>
      <c r="E49" s="1027"/>
      <c r="F49" s="1249" t="str">
        <f t="shared" si="1"/>
        <v/>
      </c>
      <c r="G49" s="1024"/>
      <c r="H49" s="3186"/>
      <c r="I49" s="3187"/>
      <c r="J49" s="3188"/>
    </row>
    <row r="50" spans="1:10" ht="15" customHeight="1">
      <c r="A50" s="1281"/>
      <c r="B50" s="767"/>
      <c r="C50" s="725"/>
      <c r="D50" s="779"/>
      <c r="E50" s="1027"/>
      <c r="F50" s="1249" t="str">
        <f t="shared" si="1"/>
        <v/>
      </c>
      <c r="G50" s="1024"/>
      <c r="H50" s="3186"/>
      <c r="I50" s="3187"/>
      <c r="J50" s="3188"/>
    </row>
    <row r="51" spans="1:10" ht="15" customHeight="1" thickBot="1">
      <c r="A51" s="1281"/>
      <c r="B51" s="767"/>
      <c r="C51" s="725"/>
      <c r="D51" s="773"/>
      <c r="E51" s="1028"/>
      <c r="F51" s="1249" t="str">
        <f t="shared" si="1"/>
        <v/>
      </c>
      <c r="G51" s="1024"/>
      <c r="H51" s="3186"/>
      <c r="I51" s="3187"/>
      <c r="J51" s="3188"/>
    </row>
    <row r="52" spans="1:10" ht="15" customHeight="1" thickBot="1">
      <c r="A52" s="1386"/>
      <c r="B52" s="2899" t="s">
        <v>541</v>
      </c>
      <c r="C52" s="2900"/>
      <c r="D52" s="1089" t="s">
        <v>106</v>
      </c>
      <c r="E52" s="1251">
        <f>SUM(E37:E51)</f>
        <v>0</v>
      </c>
      <c r="F52" s="1250">
        <f>SUM(F37:F51)</f>
        <v>0</v>
      </c>
      <c r="G52" s="1029" t="s">
        <v>106</v>
      </c>
      <c r="H52" s="2899"/>
      <c r="I52" s="2900"/>
      <c r="J52" s="3210"/>
    </row>
    <row r="53" spans="1:10" ht="15" customHeight="1">
      <c r="A53" s="1088" t="s">
        <v>1055</v>
      </c>
      <c r="B53" s="937"/>
      <c r="C53" s="937"/>
      <c r="D53" s="937"/>
      <c r="E53" s="937"/>
      <c r="F53" s="937"/>
      <c r="G53" s="711"/>
      <c r="H53" s="711"/>
      <c r="I53" s="711"/>
      <c r="J53" s="711"/>
    </row>
    <row r="54" spans="1:10">
      <c r="A54" s="709" t="s">
        <v>1110</v>
      </c>
    </row>
  </sheetData>
  <sheetProtection algorithmName="SHA-512" hashValue="Qb7tueI6lCBGNESqiaM8TgpmJP7R81kgrfn/Kf/gLIqzLEHNMdXJaiP4JO3wpoWyS4J6yrbc+GQVvyfc7Q285Q==" saltValue="nwni2Sempo1DgDafgD/5Mw==" spinCount="100000" sheet="1" formatCells="0" formatColumns="0" formatRows="0" insertColumns="0" insertRows="0" deleteColumns="0" deleteRows="0" sort="0" autoFilter="0"/>
  <mergeCells count="62">
    <mergeCell ref="I4:J4"/>
    <mergeCell ref="E4:H4"/>
    <mergeCell ref="E5:H5"/>
    <mergeCell ref="A4:D5"/>
    <mergeCell ref="A7:C7"/>
    <mergeCell ref="D7:E7"/>
    <mergeCell ref="A9:C9"/>
    <mergeCell ref="A11:C11"/>
    <mergeCell ref="A12:A14"/>
    <mergeCell ref="B12:B14"/>
    <mergeCell ref="C12:C14"/>
    <mergeCell ref="H20:J20"/>
    <mergeCell ref="D12:D13"/>
    <mergeCell ref="E12:E13"/>
    <mergeCell ref="F12:F13"/>
    <mergeCell ref="G12:G13"/>
    <mergeCell ref="H12:J14"/>
    <mergeCell ref="H15:J15"/>
    <mergeCell ref="H16:J16"/>
    <mergeCell ref="H17:J17"/>
    <mergeCell ref="H18:J18"/>
    <mergeCell ref="H19:J19"/>
    <mergeCell ref="A33:C33"/>
    <mergeCell ref="H21:J21"/>
    <mergeCell ref="H22:J22"/>
    <mergeCell ref="H23:J23"/>
    <mergeCell ref="H24:J24"/>
    <mergeCell ref="H25:J25"/>
    <mergeCell ref="H26:J26"/>
    <mergeCell ref="H27:J27"/>
    <mergeCell ref="H28:J28"/>
    <mergeCell ref="H29:J29"/>
    <mergeCell ref="B30:C30"/>
    <mergeCell ref="H30:J30"/>
    <mergeCell ref="B52:C52"/>
    <mergeCell ref="H52:J52"/>
    <mergeCell ref="H41:J41"/>
    <mergeCell ref="H42:J42"/>
    <mergeCell ref="H49:J49"/>
    <mergeCell ref="H50:J50"/>
    <mergeCell ref="H51:J51"/>
    <mergeCell ref="H43:J43"/>
    <mergeCell ref="H44:J44"/>
    <mergeCell ref="H45:J45"/>
    <mergeCell ref="H46:J46"/>
    <mergeCell ref="H47:J47"/>
    <mergeCell ref="A2:B2"/>
    <mergeCell ref="H2:J2"/>
    <mergeCell ref="C2:G2"/>
    <mergeCell ref="A1:J1"/>
    <mergeCell ref="H48:J48"/>
    <mergeCell ref="H40:J40"/>
    <mergeCell ref="B34:B36"/>
    <mergeCell ref="C34:C36"/>
    <mergeCell ref="D34:D35"/>
    <mergeCell ref="E34:E35"/>
    <mergeCell ref="F34:F35"/>
    <mergeCell ref="G34:G35"/>
    <mergeCell ref="H34:J36"/>
    <mergeCell ref="H37:J37"/>
    <mergeCell ref="H38:J38"/>
    <mergeCell ref="H39:J39"/>
  </mergeCells>
  <phoneticPr fontId="2"/>
  <conditionalFormatting sqref="G37:G51">
    <cfRule type="colorScale" priority="1">
      <colorScale>
        <cfvo type="num" val="40"/>
        <cfvo type="max"/>
        <color rgb="FFFF0000"/>
        <color rgb="FFFFFFCC"/>
      </colorScale>
    </cfRule>
    <cfRule type="colorScale" priority="2">
      <colorScale>
        <cfvo type="num" val="40"/>
        <cfvo type="max"/>
        <color rgb="FFFF0000"/>
        <color rgb="FFFFFFCC"/>
      </colorScale>
    </cfRule>
    <cfRule type="colorScale" priority="3">
      <colorScale>
        <cfvo type="num" val="39.9"/>
        <cfvo type="max"/>
        <color rgb="FFFF0000"/>
        <color rgb="FFFFFFCC"/>
      </colorScale>
    </cfRule>
  </conditionalFormatting>
  <conditionalFormatting sqref="I5">
    <cfRule type="expression" dxfId="14" priority="6" stopIfTrue="1">
      <formula>E4="その他(上記用途区分以外)"</formula>
    </cfRule>
  </conditionalFormatting>
  <dataValidations count="3">
    <dataValidation operator="greaterThanOrEqual" allowBlank="1" showInputMessage="1" showErrorMessage="1" sqref="G15:G29" xr:uid="{190A88B9-35E3-45BE-B32A-FD6BF5D9D74E}"/>
    <dataValidation type="list" allowBlank="1" showInputMessage="1" showErrorMessage="1" sqref="E4" xr:uid="{84F7B8B1-595D-4341-810A-EFCA5F1DEF4A}">
      <formula1>"事務所,学校,物販店,飲食店,集会所,病院,ホテル,その他(上記用途区分以外)"</formula1>
    </dataValidation>
    <dataValidation type="list" allowBlank="1" showInputMessage="1" showErrorMessage="1" sqref="F3" xr:uid="{CA242EA3-6CD3-4907-81BB-8319EFD471E6}">
      <formula1>"□,■"</formula1>
    </dataValidation>
  </dataValidations>
  <printOptions horizontalCentered="1"/>
  <pageMargins left="0.59055118110236227" right="0.59055118110236227" top="0.59055118110236227" bottom="0.59055118110236227" header="0.39370078740157483" footer="0"/>
  <pageSetup paperSize="9" scale="77" orientation="portrait" r:id="rId1"/>
  <headerFooter alignWithMargins="0">
    <oddHeader>&amp;R&amp;14参考様式１－５③ 高機能換気</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10003-987F-4EA2-BC1E-EC960C06FF33}">
  <sheetPr codeName="Sheet3">
    <tabColor rgb="FF99FF99"/>
    <pageSetUpPr fitToPage="1"/>
  </sheetPr>
  <dimension ref="A1:M22"/>
  <sheetViews>
    <sheetView showGridLines="0" view="pageBreakPreview" zoomScaleNormal="100" zoomScaleSheetLayoutView="100" workbookViewId="0">
      <selection activeCell="B7" sqref="B7"/>
    </sheetView>
  </sheetViews>
  <sheetFormatPr defaultColWidth="9.6640625" defaultRowHeight="13.2"/>
  <cols>
    <col min="1" max="1" width="3.6640625" style="669" customWidth="1"/>
    <col min="2" max="3" width="7.6640625" style="653" customWidth="1"/>
    <col min="4" max="11" width="9.6640625" style="653" customWidth="1"/>
    <col min="12" max="16384" width="9.6640625" style="653"/>
  </cols>
  <sheetData>
    <row r="1" spans="1:12" ht="18" customHeight="1">
      <c r="A1" s="854" t="s">
        <v>1285</v>
      </c>
    </row>
    <row r="2" spans="1:12" ht="10.050000000000001" customHeight="1">
      <c r="B2" s="3880"/>
    </row>
    <row r="3" spans="1:12" ht="30" customHeight="1">
      <c r="A3" s="3881" t="s">
        <v>1114</v>
      </c>
      <c r="B3" s="3881"/>
      <c r="C3" s="3881"/>
      <c r="D3" s="3882" t="str">
        <f>CONCATENATE(基本情報!D12,基本情報!E12,"-",基本情報!G12)</f>
        <v>25A-</v>
      </c>
      <c r="E3" s="3883"/>
      <c r="F3" s="3883"/>
      <c r="G3" s="3883"/>
      <c r="H3" s="3883"/>
      <c r="I3" s="3883"/>
      <c r="J3" s="3883"/>
      <c r="K3" s="3884"/>
      <c r="L3" s="3885" t="s">
        <v>1115</v>
      </c>
    </row>
    <row r="4" spans="1:12" ht="30" customHeight="1">
      <c r="A4" s="3881" t="s">
        <v>1116</v>
      </c>
      <c r="B4" s="3881"/>
      <c r="C4" s="3881"/>
      <c r="D4" s="3886" t="str">
        <f>IF(基本情報!D13="","",基本情報!D13)</f>
        <v/>
      </c>
      <c r="E4" s="3887"/>
      <c r="F4" s="3887"/>
      <c r="G4" s="3887"/>
      <c r="H4" s="3887"/>
      <c r="I4" s="3887"/>
      <c r="J4" s="3887"/>
      <c r="K4" s="3888"/>
      <c r="L4" s="3885" t="s">
        <v>1115</v>
      </c>
    </row>
    <row r="5" spans="1:12" ht="15" customHeight="1">
      <c r="B5" s="3880"/>
    </row>
    <row r="6" spans="1:12" ht="30" customHeight="1">
      <c r="A6" s="3889" t="s">
        <v>1798</v>
      </c>
      <c r="B6" s="3890"/>
      <c r="C6" s="3890"/>
      <c r="D6" s="3890"/>
      <c r="E6" s="3890"/>
      <c r="F6" s="3890"/>
      <c r="G6" s="3890"/>
      <c r="H6" s="3890"/>
      <c r="I6" s="3890"/>
      <c r="J6" s="3890"/>
      <c r="K6" s="3891"/>
    </row>
    <row r="7" spans="1:12" ht="35.1" customHeight="1">
      <c r="A7" s="3892" t="s">
        <v>284</v>
      </c>
      <c r="B7" s="1096" t="s">
        <v>117</v>
      </c>
      <c r="C7" s="1990" t="s">
        <v>1446</v>
      </c>
      <c r="D7" s="1991"/>
      <c r="E7" s="1991"/>
      <c r="F7" s="1991"/>
      <c r="G7" s="1991"/>
      <c r="H7" s="1991"/>
      <c r="I7" s="1991"/>
      <c r="J7" s="1991"/>
      <c r="K7" s="1992"/>
    </row>
    <row r="8" spans="1:12" ht="35.1" customHeight="1">
      <c r="A8" s="3893"/>
      <c r="B8" s="1097"/>
      <c r="C8" s="1098" t="s">
        <v>117</v>
      </c>
      <c r="D8" s="1993" t="s">
        <v>1439</v>
      </c>
      <c r="E8" s="1993"/>
      <c r="F8" s="1993"/>
      <c r="G8" s="1993"/>
      <c r="H8" s="1993"/>
      <c r="I8" s="1993"/>
      <c r="J8" s="1993"/>
      <c r="K8" s="1994"/>
    </row>
    <row r="9" spans="1:12" ht="35.1" customHeight="1">
      <c r="A9" s="3894"/>
      <c r="B9" s="1099"/>
      <c r="C9" s="1100" t="s">
        <v>117</v>
      </c>
      <c r="D9" s="1987" t="s">
        <v>1442</v>
      </c>
      <c r="E9" s="1987"/>
      <c r="F9" s="1987"/>
      <c r="G9" s="1987"/>
      <c r="H9" s="1987"/>
      <c r="I9" s="1987"/>
      <c r="J9" s="1987"/>
      <c r="K9" s="3895"/>
    </row>
    <row r="10" spans="1:12" ht="35.1" customHeight="1">
      <c r="A10" s="3892" t="s">
        <v>285</v>
      </c>
      <c r="B10" s="1096" t="s">
        <v>117</v>
      </c>
      <c r="C10" s="1990" t="s">
        <v>1447</v>
      </c>
      <c r="D10" s="1991"/>
      <c r="E10" s="1991"/>
      <c r="F10" s="1991"/>
      <c r="G10" s="1991"/>
      <c r="H10" s="1991"/>
      <c r="I10" s="1991"/>
      <c r="J10" s="1991"/>
      <c r="K10" s="1992"/>
    </row>
    <row r="11" spans="1:12" ht="35.1" customHeight="1">
      <c r="A11" s="3893"/>
      <c r="B11" s="1097"/>
      <c r="C11" s="1098" t="s">
        <v>117</v>
      </c>
      <c r="D11" s="1993" t="s">
        <v>1440</v>
      </c>
      <c r="E11" s="1993"/>
      <c r="F11" s="1993"/>
      <c r="G11" s="1993"/>
      <c r="H11" s="1993"/>
      <c r="I11" s="1993"/>
      <c r="J11" s="1993"/>
      <c r="K11" s="1994"/>
    </row>
    <row r="12" spans="1:12" ht="35.1" customHeight="1">
      <c r="A12" s="3893"/>
      <c r="B12" s="1097"/>
      <c r="C12" s="1101" t="s">
        <v>117</v>
      </c>
      <c r="D12" s="3896" t="s">
        <v>1441</v>
      </c>
      <c r="E12" s="3896"/>
      <c r="F12" s="3896"/>
      <c r="G12" s="3896"/>
      <c r="H12" s="3896"/>
      <c r="I12" s="3896"/>
      <c r="J12" s="3896"/>
      <c r="K12" s="3897"/>
    </row>
    <row r="13" spans="1:12" ht="35.1" customHeight="1">
      <c r="A13" s="3894"/>
      <c r="B13" s="1099"/>
      <c r="C13" s="1100" t="s">
        <v>117</v>
      </c>
      <c r="D13" s="1987" t="s">
        <v>1445</v>
      </c>
      <c r="E13" s="1988"/>
      <c r="F13" s="1988"/>
      <c r="G13" s="1988"/>
      <c r="H13" s="1988"/>
      <c r="I13" s="1988"/>
      <c r="J13" s="1988"/>
      <c r="K13" s="1989"/>
    </row>
    <row r="14" spans="1:12" ht="35.1" customHeight="1">
      <c r="A14" s="3892" t="s">
        <v>286</v>
      </c>
      <c r="B14" s="1096" t="s">
        <v>117</v>
      </c>
      <c r="C14" s="3898" t="s">
        <v>1337</v>
      </c>
      <c r="D14" s="3899"/>
      <c r="E14" s="3899"/>
      <c r="F14" s="3899"/>
      <c r="G14" s="3899"/>
      <c r="H14" s="3899"/>
      <c r="I14" s="3899"/>
      <c r="J14" s="3899"/>
      <c r="K14" s="3900"/>
    </row>
    <row r="15" spans="1:12" ht="30" customHeight="1">
      <c r="A15" s="3893"/>
      <c r="B15" s="1097"/>
      <c r="C15" s="1098" t="s">
        <v>117</v>
      </c>
      <c r="D15" s="1993" t="s">
        <v>1291</v>
      </c>
      <c r="E15" s="1993"/>
      <c r="F15" s="1993"/>
      <c r="G15" s="1993"/>
      <c r="H15" s="1993"/>
      <c r="I15" s="1993"/>
      <c r="J15" s="1993"/>
      <c r="K15" s="1994"/>
    </row>
    <row r="16" spans="1:12" ht="30" customHeight="1">
      <c r="A16" s="3894"/>
      <c r="B16" s="1099"/>
      <c r="C16" s="1100" t="s">
        <v>117</v>
      </c>
      <c r="D16" s="3901" t="s">
        <v>1292</v>
      </c>
      <c r="E16" s="3901"/>
      <c r="F16" s="3901"/>
      <c r="G16" s="3901"/>
      <c r="H16" s="3901"/>
      <c r="I16" s="3901"/>
      <c r="J16" s="3901"/>
      <c r="K16" s="3902"/>
    </row>
    <row r="17" spans="1:13" ht="35.1" customHeight="1">
      <c r="A17" s="3892" t="s">
        <v>483</v>
      </c>
      <c r="B17" s="1096" t="s">
        <v>117</v>
      </c>
      <c r="C17" s="3903" t="s">
        <v>1679</v>
      </c>
      <c r="D17" s="3904"/>
      <c r="E17" s="3904"/>
      <c r="F17" s="3904"/>
      <c r="G17" s="3904"/>
      <c r="H17" s="3904"/>
      <c r="I17" s="3904"/>
      <c r="J17" s="3904"/>
      <c r="K17" s="3905"/>
    </row>
    <row r="18" spans="1:13" ht="35.1" customHeight="1">
      <c r="A18" s="3906" t="s">
        <v>485</v>
      </c>
      <c r="B18" s="1102" t="s">
        <v>117</v>
      </c>
      <c r="C18" s="3907" t="s">
        <v>1443</v>
      </c>
      <c r="D18" s="3908"/>
      <c r="E18" s="3908"/>
      <c r="F18" s="3908"/>
      <c r="G18" s="3908"/>
      <c r="H18" s="3908"/>
      <c r="I18" s="3908"/>
      <c r="J18" s="3908"/>
      <c r="K18" s="3909"/>
    </row>
    <row r="19" spans="1:13" ht="35.1" customHeight="1">
      <c r="A19" s="3906" t="s">
        <v>486</v>
      </c>
      <c r="B19" s="1102" t="s">
        <v>117</v>
      </c>
      <c r="C19" s="1995" t="s">
        <v>1678</v>
      </c>
      <c r="D19" s="1996"/>
      <c r="E19" s="1996"/>
      <c r="F19" s="1996"/>
      <c r="G19" s="1996"/>
      <c r="H19" s="1996"/>
      <c r="I19" s="1996"/>
      <c r="J19" s="1996"/>
      <c r="K19" s="1997"/>
    </row>
    <row r="20" spans="1:13" ht="55.05" customHeight="1">
      <c r="A20" s="3906" t="s">
        <v>488</v>
      </c>
      <c r="B20" s="1096" t="s">
        <v>117</v>
      </c>
      <c r="C20" s="3910" t="s">
        <v>1799</v>
      </c>
      <c r="D20" s="3911"/>
      <c r="E20" s="3911"/>
      <c r="F20" s="3911"/>
      <c r="G20" s="3911"/>
      <c r="H20" s="3911"/>
      <c r="I20" s="3911"/>
      <c r="J20" s="3911"/>
      <c r="K20" s="3912"/>
      <c r="M20" s="3913"/>
    </row>
    <row r="21" spans="1:13" ht="35.1" customHeight="1">
      <c r="A21" s="3906" t="s">
        <v>1117</v>
      </c>
      <c r="B21" s="1102" t="s">
        <v>117</v>
      </c>
      <c r="C21" s="3907" t="s">
        <v>1680</v>
      </c>
      <c r="D21" s="3914"/>
      <c r="E21" s="3914"/>
      <c r="F21" s="3914"/>
      <c r="G21" s="3914"/>
      <c r="H21" s="3914"/>
      <c r="I21" s="3914"/>
      <c r="J21" s="3914"/>
      <c r="K21" s="3915"/>
    </row>
    <row r="22" spans="1:13" ht="35.1" customHeight="1">
      <c r="A22" s="3906" t="s">
        <v>1118</v>
      </c>
      <c r="B22" s="1102" t="s">
        <v>117</v>
      </c>
      <c r="C22" s="1995" t="s">
        <v>1444</v>
      </c>
      <c r="D22" s="1996"/>
      <c r="E22" s="1996"/>
      <c r="F22" s="1996"/>
      <c r="G22" s="1996"/>
      <c r="H22" s="1996"/>
      <c r="I22" s="1996"/>
      <c r="J22" s="1996"/>
      <c r="K22" s="1997"/>
    </row>
  </sheetData>
  <mergeCells count="21">
    <mergeCell ref="C22:K22"/>
    <mergeCell ref="C21:K21"/>
    <mergeCell ref="C14:K14"/>
    <mergeCell ref="C18:K18"/>
    <mergeCell ref="C20:K20"/>
    <mergeCell ref="D16:K16"/>
    <mergeCell ref="D15:K15"/>
    <mergeCell ref="C17:K17"/>
    <mergeCell ref="C19:K19"/>
    <mergeCell ref="A6:K6"/>
    <mergeCell ref="D12:K12"/>
    <mergeCell ref="D13:K13"/>
    <mergeCell ref="A3:C3"/>
    <mergeCell ref="D3:K3"/>
    <mergeCell ref="A4:C4"/>
    <mergeCell ref="D4:K4"/>
    <mergeCell ref="D9:K9"/>
    <mergeCell ref="C7:K7"/>
    <mergeCell ref="D8:K8"/>
    <mergeCell ref="C10:K10"/>
    <mergeCell ref="D11:K11"/>
  </mergeCells>
  <phoneticPr fontId="2"/>
  <dataValidations count="1">
    <dataValidation type="list" allowBlank="1" showInputMessage="1" showErrorMessage="1" sqref="C8:C9 B7 B10 C15:C16 B14 C11:C13 B17:B22" xr:uid="{3F414AB1-1656-473B-AC47-F8DD8A2F545A}">
      <formula1>"□,■"</formula1>
    </dataValidation>
  </dataValidations>
  <printOptions horizontalCentered="1"/>
  <pageMargins left="0.59055118110236227" right="0.59055118110236227" top="0.59055118110236227" bottom="0.19685039370078741" header="0" footer="0"/>
  <pageSetup paperSize="9" fitToWidth="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DA168-DE4B-4411-AC31-584C47AE9D1C}">
  <sheetPr codeName="Sheet27">
    <tabColor rgb="FF99FF99"/>
    <pageSetUpPr fitToPage="1"/>
  </sheetPr>
  <dimension ref="A1:X84"/>
  <sheetViews>
    <sheetView showGridLines="0" view="pageBreakPreview" zoomScaleNormal="100" zoomScaleSheetLayoutView="100" workbookViewId="0">
      <selection activeCell="G4" sqref="G4:K4"/>
    </sheetView>
  </sheetViews>
  <sheetFormatPr defaultColWidth="9.5546875" defaultRowHeight="13.2"/>
  <cols>
    <col min="1" max="1" width="10.6640625" style="709" customWidth="1"/>
    <col min="2" max="2" width="8" style="709" customWidth="1"/>
    <col min="3" max="3" width="16" style="709" customWidth="1"/>
    <col min="4" max="4" width="8" style="709" customWidth="1"/>
    <col min="5" max="5" width="7.109375" style="709" customWidth="1"/>
    <col min="6" max="6" width="8" style="709" customWidth="1"/>
    <col min="7" max="7" width="7.109375" style="709" customWidth="1"/>
    <col min="8" max="8" width="8" style="709" customWidth="1"/>
    <col min="9" max="9" width="2.109375" style="709" customWidth="1"/>
    <col min="10" max="10" width="8.44140625" style="709" customWidth="1"/>
    <col min="11" max="11" width="2.109375" style="709" customWidth="1"/>
    <col min="12" max="12" width="12.5546875" style="709" customWidth="1"/>
    <col min="13" max="13" width="2.109375" style="709" customWidth="1"/>
    <col min="14" max="14" width="8.44140625" style="709" customWidth="1"/>
    <col min="15" max="15" width="2.109375" style="709" customWidth="1"/>
    <col min="16" max="16" width="12.5546875" style="709" customWidth="1"/>
    <col min="17" max="17" width="20.6640625" style="709" customWidth="1"/>
    <col min="18" max="16384" width="9.5546875" style="709"/>
  </cols>
  <sheetData>
    <row r="1" spans="1:24" s="185" customFormat="1" ht="25.05" customHeight="1" thickBot="1">
      <c r="A1" s="3272" t="s">
        <v>1174</v>
      </c>
      <c r="B1" s="3272"/>
      <c r="C1" s="3272"/>
      <c r="D1" s="3272"/>
      <c r="E1" s="3272"/>
      <c r="F1" s="3272"/>
      <c r="G1" s="3272"/>
      <c r="H1" s="3272"/>
      <c r="I1" s="3272"/>
      <c r="J1" s="3272"/>
      <c r="K1" s="3272"/>
      <c r="L1" s="3272"/>
      <c r="M1" s="3272"/>
      <c r="N1" s="3272"/>
      <c r="O1" s="3272"/>
      <c r="P1" s="3272"/>
      <c r="Q1" s="3272"/>
      <c r="R1" s="1178"/>
      <c r="S1" s="1178"/>
      <c r="T1" s="1178"/>
      <c r="U1" s="1178"/>
      <c r="V1" s="1178"/>
      <c r="W1" s="1178"/>
      <c r="X1" s="1178"/>
    </row>
    <row r="2" spans="1:24" s="185" customFormat="1" ht="30" customHeight="1" thickBot="1">
      <c r="A2" s="3270" t="s">
        <v>287</v>
      </c>
      <c r="B2" s="3271"/>
      <c r="C2" s="3271"/>
      <c r="D2" s="2894" t="str">
        <f>IF('参考様式1-1'!D3="","",'参考様式1-1'!D3)</f>
        <v/>
      </c>
      <c r="E2" s="2895"/>
      <c r="F2" s="2895"/>
      <c r="G2" s="2895"/>
      <c r="H2" s="2895"/>
      <c r="I2" s="2895"/>
      <c r="J2" s="2895"/>
      <c r="K2" s="2895"/>
      <c r="L2" s="2895"/>
      <c r="M2" s="2895"/>
      <c r="N2" s="2895"/>
      <c r="O2" s="2896"/>
      <c r="P2" s="2891" t="str">
        <f>'参考様式1-1'!M3</f>
        <v>１棟目／計１棟</v>
      </c>
      <c r="Q2" s="2893"/>
      <c r="R2" s="219"/>
      <c r="S2" s="219"/>
      <c r="T2" s="219"/>
      <c r="U2" s="219"/>
      <c r="V2" s="219"/>
      <c r="W2" s="219"/>
      <c r="X2" s="219"/>
    </row>
    <row r="3" spans="1:24" ht="15" customHeight="1" thickBot="1"/>
    <row r="4" spans="1:24" ht="15" customHeight="1" thickBot="1">
      <c r="A4" s="3328" t="s">
        <v>633</v>
      </c>
      <c r="B4" s="3329"/>
      <c r="C4" s="3329"/>
      <c r="D4" s="3329"/>
      <c r="E4" s="3329"/>
      <c r="F4" s="3330"/>
      <c r="G4" s="3119"/>
      <c r="H4" s="3120"/>
      <c r="I4" s="3120"/>
      <c r="J4" s="3120"/>
      <c r="K4" s="3121"/>
      <c r="L4" s="3122" t="str">
        <f>IF(G4="事務所",0.1,IF(OR(G4="学校",G4="物販店",G4="飲食店",G4="集会所"),0.08,IF(G4="病院",0.06,IF(G4="ホテル",0.08,"-"))))</f>
        <v>-</v>
      </c>
      <c r="M4" s="3124"/>
    </row>
    <row r="5" spans="1:24" ht="15" customHeight="1" thickBot="1">
      <c r="A5" s="3331"/>
      <c r="B5" s="3332"/>
      <c r="C5" s="3332"/>
      <c r="D5" s="3332"/>
      <c r="E5" s="3332"/>
      <c r="F5" s="3333"/>
      <c r="G5" s="3094" t="s">
        <v>519</v>
      </c>
      <c r="H5" s="3095"/>
      <c r="I5" s="3095"/>
      <c r="J5" s="3095"/>
      <c r="K5" s="3096"/>
      <c r="L5" s="757"/>
      <c r="M5" s="710" t="s">
        <v>520</v>
      </c>
    </row>
    <row r="6" spans="1:24" ht="25.05" customHeight="1" thickBot="1">
      <c r="A6" s="3099" t="s">
        <v>521</v>
      </c>
      <c r="B6" s="3100"/>
      <c r="C6" s="3101"/>
      <c r="D6" s="749"/>
      <c r="E6" s="749"/>
      <c r="F6" s="749"/>
      <c r="G6" s="711"/>
      <c r="H6" s="711"/>
      <c r="I6" s="711"/>
      <c r="J6" s="711"/>
      <c r="K6" s="711"/>
      <c r="L6" s="711"/>
      <c r="M6" s="711"/>
      <c r="N6" s="711"/>
      <c r="O6" s="711"/>
      <c r="P6" s="711"/>
      <c r="Q6" s="711"/>
    </row>
    <row r="7" spans="1:24" ht="15" customHeight="1" thickBot="1">
      <c r="A7" s="3144" t="s">
        <v>603</v>
      </c>
      <c r="B7" s="2965" t="s">
        <v>523</v>
      </c>
      <c r="C7" s="2968" t="s">
        <v>524</v>
      </c>
      <c r="D7" s="2971" t="s">
        <v>525</v>
      </c>
      <c r="E7" s="2972"/>
      <c r="F7" s="2972"/>
      <c r="G7" s="2972"/>
      <c r="H7" s="3006" t="s">
        <v>526</v>
      </c>
      <c r="I7" s="3304" t="s">
        <v>528</v>
      </c>
      <c r="J7" s="3305"/>
      <c r="K7" s="3305"/>
      <c r="L7" s="3305"/>
      <c r="M7" s="3305"/>
      <c r="N7" s="3305"/>
      <c r="O7" s="3305"/>
      <c r="P7" s="3153"/>
      <c r="Q7" s="3006" t="s">
        <v>529</v>
      </c>
    </row>
    <row r="8" spans="1:24" ht="15" customHeight="1" thickBot="1">
      <c r="A8" s="3144"/>
      <c r="B8" s="2966"/>
      <c r="C8" s="2969"/>
      <c r="D8" s="3009" t="s">
        <v>531</v>
      </c>
      <c r="E8" s="3012"/>
      <c r="F8" s="3012"/>
      <c r="G8" s="2958"/>
      <c r="H8" s="3007"/>
      <c r="I8" s="2978" t="s">
        <v>533</v>
      </c>
      <c r="J8" s="3302"/>
      <c r="K8" s="3302"/>
      <c r="L8" s="3302"/>
      <c r="M8" s="3302"/>
      <c r="N8" s="3302"/>
      <c r="O8" s="3302"/>
      <c r="P8" s="2979"/>
      <c r="Q8" s="3007"/>
    </row>
    <row r="9" spans="1:24" ht="15" customHeight="1" thickBot="1">
      <c r="A9" s="3144"/>
      <c r="B9" s="2966"/>
      <c r="C9" s="2969"/>
      <c r="D9" s="3009" t="s">
        <v>534</v>
      </c>
      <c r="E9" s="2923"/>
      <c r="F9" s="2922" t="s">
        <v>535</v>
      </c>
      <c r="G9" s="2958"/>
      <c r="H9" s="3303"/>
      <c r="I9" s="3009" t="s">
        <v>534</v>
      </c>
      <c r="J9" s="3012"/>
      <c r="K9" s="3012"/>
      <c r="L9" s="2923"/>
      <c r="M9" s="2922" t="s">
        <v>535</v>
      </c>
      <c r="N9" s="3012"/>
      <c r="O9" s="3012"/>
      <c r="P9" s="2958"/>
      <c r="Q9" s="3007"/>
    </row>
    <row r="10" spans="1:24" ht="15" customHeight="1" thickBot="1">
      <c r="A10" s="3144"/>
      <c r="B10" s="2967"/>
      <c r="C10" s="2970"/>
      <c r="D10" s="3172" t="s">
        <v>537</v>
      </c>
      <c r="E10" s="2928"/>
      <c r="F10" s="2927" t="s">
        <v>537</v>
      </c>
      <c r="G10" s="3174"/>
      <c r="H10" s="761" t="s">
        <v>611</v>
      </c>
      <c r="I10" s="3172" t="s">
        <v>540</v>
      </c>
      <c r="J10" s="3173"/>
      <c r="K10" s="3173"/>
      <c r="L10" s="2928"/>
      <c r="M10" s="2927" t="s">
        <v>540</v>
      </c>
      <c r="N10" s="3173"/>
      <c r="O10" s="3173"/>
      <c r="P10" s="3174"/>
      <c r="Q10" s="3008"/>
    </row>
    <row r="11" spans="1:24" ht="15" customHeight="1">
      <c r="A11" s="1280"/>
      <c r="B11" s="762"/>
      <c r="C11" s="719"/>
      <c r="D11" s="3295"/>
      <c r="E11" s="3296"/>
      <c r="F11" s="3297"/>
      <c r="G11" s="3298"/>
      <c r="H11" s="796"/>
      <c r="I11" s="3175" t="str">
        <f>IF(ISERROR(IF(OR(D11,H11)="", "", D11*H11)),"",IF(OR(D11,H11)="", "", D11*H11))</f>
        <v/>
      </c>
      <c r="J11" s="3299"/>
      <c r="K11" s="3299"/>
      <c r="L11" s="3176"/>
      <c r="M11" s="3300" t="str">
        <f>IF(ISERROR(IF(OR(F11,H11)="", "", F11*H11)),"",IF(OR(F11,H11)="", "", F11*H11))</f>
        <v/>
      </c>
      <c r="N11" s="3299"/>
      <c r="O11" s="3299"/>
      <c r="P11" s="3301"/>
      <c r="Q11" s="797"/>
    </row>
    <row r="12" spans="1:24" ht="15" customHeight="1">
      <c r="A12" s="1281"/>
      <c r="B12" s="767"/>
      <c r="C12" s="725"/>
      <c r="D12" s="3324"/>
      <c r="E12" s="3325"/>
      <c r="F12" s="3326"/>
      <c r="G12" s="3327"/>
      <c r="H12" s="798"/>
      <c r="I12" s="3182" t="str">
        <f t="shared" ref="I12:I19" si="0">IF(ISERROR(IF(OR(D12,H12)="", "", D12*H12)),"",IF(OR(D12,H12)="", "", D12*H12))</f>
        <v/>
      </c>
      <c r="J12" s="3292"/>
      <c r="K12" s="3292"/>
      <c r="L12" s="3183"/>
      <c r="M12" s="3293" t="str">
        <f t="shared" ref="M12:M21" si="1">IF(ISERROR(IF(OR(F12,H12)="", "", F12*H12)),"",IF(OR(F12,H12)="", "", F12*H12))</f>
        <v/>
      </c>
      <c r="N12" s="3292"/>
      <c r="O12" s="3292"/>
      <c r="P12" s="3294"/>
      <c r="Q12" s="799"/>
    </row>
    <row r="13" spans="1:24" ht="15" customHeight="1">
      <c r="A13" s="1281"/>
      <c r="B13" s="767"/>
      <c r="C13" s="725"/>
      <c r="D13" s="3324"/>
      <c r="E13" s="3325"/>
      <c r="F13" s="3326"/>
      <c r="G13" s="3327"/>
      <c r="H13" s="798"/>
      <c r="I13" s="3182" t="str">
        <f t="shared" si="0"/>
        <v/>
      </c>
      <c r="J13" s="3292"/>
      <c r="K13" s="3292"/>
      <c r="L13" s="3183"/>
      <c r="M13" s="3293" t="str">
        <f t="shared" si="1"/>
        <v/>
      </c>
      <c r="N13" s="3292"/>
      <c r="O13" s="3292"/>
      <c r="P13" s="3294"/>
      <c r="Q13" s="799"/>
    </row>
    <row r="14" spans="1:24" ht="15" customHeight="1">
      <c r="A14" s="1281"/>
      <c r="B14" s="767"/>
      <c r="C14" s="725"/>
      <c r="D14" s="3324"/>
      <c r="E14" s="3325"/>
      <c r="F14" s="3326"/>
      <c r="G14" s="3327"/>
      <c r="H14" s="798"/>
      <c r="I14" s="3182" t="str">
        <f t="shared" si="0"/>
        <v/>
      </c>
      <c r="J14" s="3292"/>
      <c r="K14" s="3292"/>
      <c r="L14" s="3183"/>
      <c r="M14" s="3293" t="str">
        <f t="shared" si="1"/>
        <v/>
      </c>
      <c r="N14" s="3292"/>
      <c r="O14" s="3292"/>
      <c r="P14" s="3294"/>
      <c r="Q14" s="799"/>
    </row>
    <row r="15" spans="1:24" ht="15" customHeight="1">
      <c r="A15" s="1294" t="s">
        <v>1177</v>
      </c>
      <c r="B15" s="767"/>
      <c r="C15" s="725"/>
      <c r="D15" s="3324"/>
      <c r="E15" s="3325"/>
      <c r="F15" s="3326"/>
      <c r="G15" s="3327"/>
      <c r="H15" s="798"/>
      <c r="I15" s="3182" t="str">
        <f t="shared" si="0"/>
        <v/>
      </c>
      <c r="J15" s="3292"/>
      <c r="K15" s="3292"/>
      <c r="L15" s="3183"/>
      <c r="M15" s="3293" t="str">
        <f t="shared" si="1"/>
        <v/>
      </c>
      <c r="N15" s="3292"/>
      <c r="O15" s="3292"/>
      <c r="P15" s="3294"/>
      <c r="Q15" s="799"/>
    </row>
    <row r="16" spans="1:24" ht="15" customHeight="1">
      <c r="A16" s="1293" t="s">
        <v>1178</v>
      </c>
      <c r="B16" s="767"/>
      <c r="C16" s="725"/>
      <c r="D16" s="3324"/>
      <c r="E16" s="3325"/>
      <c r="F16" s="3326"/>
      <c r="G16" s="3327"/>
      <c r="H16" s="798"/>
      <c r="I16" s="3182" t="str">
        <f t="shared" si="0"/>
        <v/>
      </c>
      <c r="J16" s="3292"/>
      <c r="K16" s="3292"/>
      <c r="L16" s="3183"/>
      <c r="M16" s="3293" t="str">
        <f t="shared" si="1"/>
        <v/>
      </c>
      <c r="N16" s="3292"/>
      <c r="O16" s="3292"/>
      <c r="P16" s="3294"/>
      <c r="Q16" s="799"/>
    </row>
    <row r="17" spans="1:17" ht="15" customHeight="1">
      <c r="A17" s="1384" t="s">
        <v>1179</v>
      </c>
      <c r="B17" s="767"/>
      <c r="C17" s="725"/>
      <c r="D17" s="3324"/>
      <c r="E17" s="3325"/>
      <c r="F17" s="3326"/>
      <c r="G17" s="3327"/>
      <c r="H17" s="798"/>
      <c r="I17" s="3182" t="str">
        <f t="shared" si="0"/>
        <v/>
      </c>
      <c r="J17" s="3292"/>
      <c r="K17" s="3292"/>
      <c r="L17" s="3183"/>
      <c r="M17" s="3293" t="str">
        <f t="shared" si="1"/>
        <v/>
      </c>
      <c r="N17" s="3292"/>
      <c r="O17" s="3292"/>
      <c r="P17" s="3294"/>
      <c r="Q17" s="799"/>
    </row>
    <row r="18" spans="1:17" ht="15" customHeight="1">
      <c r="A18" s="1281"/>
      <c r="B18" s="767"/>
      <c r="C18" s="725"/>
      <c r="D18" s="3324"/>
      <c r="E18" s="3325"/>
      <c r="F18" s="3326"/>
      <c r="G18" s="3327"/>
      <c r="H18" s="798"/>
      <c r="I18" s="3182" t="str">
        <f t="shared" si="0"/>
        <v/>
      </c>
      <c r="J18" s="3292"/>
      <c r="K18" s="3292"/>
      <c r="L18" s="3183"/>
      <c r="M18" s="3293" t="str">
        <f t="shared" si="1"/>
        <v/>
      </c>
      <c r="N18" s="3292"/>
      <c r="O18" s="3292"/>
      <c r="P18" s="3294"/>
      <c r="Q18" s="799"/>
    </row>
    <row r="19" spans="1:17" ht="15" customHeight="1">
      <c r="A19" s="1281"/>
      <c r="B19" s="767"/>
      <c r="C19" s="725"/>
      <c r="D19" s="3324"/>
      <c r="E19" s="3325"/>
      <c r="F19" s="3326"/>
      <c r="G19" s="3327"/>
      <c r="H19" s="798"/>
      <c r="I19" s="3182" t="str">
        <f t="shared" si="0"/>
        <v/>
      </c>
      <c r="J19" s="3292"/>
      <c r="K19" s="3292"/>
      <c r="L19" s="3183"/>
      <c r="M19" s="3293" t="str">
        <f t="shared" si="1"/>
        <v/>
      </c>
      <c r="N19" s="3292"/>
      <c r="O19" s="3292"/>
      <c r="P19" s="3294"/>
      <c r="Q19" s="799"/>
    </row>
    <row r="20" spans="1:17" ht="15" customHeight="1">
      <c r="A20" s="1281"/>
      <c r="B20" s="767"/>
      <c r="C20" s="725"/>
      <c r="D20" s="1005"/>
      <c r="E20" s="1006"/>
      <c r="F20" s="1007"/>
      <c r="G20" s="1008"/>
      <c r="H20" s="798"/>
      <c r="I20" s="3182" t="str">
        <f t="shared" ref="I20" si="2">IF(ISERROR(IF(OR(D20,H20)="", "", D20*H20)),"",IF(OR(D20,H20)="", "", D20*H20))</f>
        <v/>
      </c>
      <c r="J20" s="3292"/>
      <c r="K20" s="3292"/>
      <c r="L20" s="3183"/>
      <c r="M20" s="3293" t="str">
        <f t="shared" ref="M20" si="3">IF(ISERROR(IF(OR(F20,H20)="", "", F20*H20)),"",IF(OR(F20,H20)="", "", F20*H20))</f>
        <v/>
      </c>
      <c r="N20" s="3292"/>
      <c r="O20" s="3292"/>
      <c r="P20" s="3294"/>
      <c r="Q20" s="799"/>
    </row>
    <row r="21" spans="1:17" ht="15" customHeight="1" thickBot="1">
      <c r="A21" s="1281"/>
      <c r="B21" s="771"/>
      <c r="C21" s="772"/>
      <c r="D21" s="3320"/>
      <c r="E21" s="3321"/>
      <c r="F21" s="3322"/>
      <c r="G21" s="3323"/>
      <c r="H21" s="800"/>
      <c r="I21" s="3199" t="str">
        <f>IF(ISERROR(IF(OR(D21,H21)="", "", D21*H21)),"",IF(OR(D21,H21)="", "", D21*H21))</f>
        <v/>
      </c>
      <c r="J21" s="3285"/>
      <c r="K21" s="3285"/>
      <c r="L21" s="3200"/>
      <c r="M21" s="3286" t="str">
        <f t="shared" si="1"/>
        <v/>
      </c>
      <c r="N21" s="3285"/>
      <c r="O21" s="3285"/>
      <c r="P21" s="3287"/>
      <c r="Q21" s="801"/>
    </row>
    <row r="22" spans="1:17" ht="15" customHeight="1" thickBot="1">
      <c r="A22" s="1282"/>
      <c r="B22" s="3069" t="s">
        <v>541</v>
      </c>
      <c r="C22" s="3070"/>
      <c r="D22" s="3308"/>
      <c r="E22" s="3308"/>
      <c r="F22" s="3308"/>
      <c r="G22" s="3309"/>
      <c r="H22" s="1243">
        <f>SUM(H11:H21)</f>
        <v>0</v>
      </c>
      <c r="I22" s="1220" t="s">
        <v>634</v>
      </c>
      <c r="J22" s="3310">
        <f>SUM(I11:L21)</f>
        <v>0</v>
      </c>
      <c r="K22" s="3310"/>
      <c r="L22" s="3311"/>
      <c r="M22" s="1233" t="s">
        <v>543</v>
      </c>
      <c r="N22" s="3310">
        <f>SUM(M11:P21)</f>
        <v>0</v>
      </c>
      <c r="O22" s="3310"/>
      <c r="P22" s="3312"/>
      <c r="Q22" s="739"/>
    </row>
    <row r="23" spans="1:17" ht="15" customHeight="1" thickTop="1">
      <c r="A23" s="1283"/>
      <c r="B23" s="775"/>
      <c r="C23" s="735"/>
      <c r="D23" s="3313"/>
      <c r="E23" s="3314"/>
      <c r="F23" s="3315"/>
      <c r="G23" s="3316"/>
      <c r="H23" s="802"/>
      <c r="I23" s="3192" t="str">
        <f>IF(ISERROR(IF(OR(D23,H23)="", "", D23*H23)),"",IF(OR(D23,H23)="", "", D23*H23))</f>
        <v/>
      </c>
      <c r="J23" s="3317"/>
      <c r="K23" s="3317"/>
      <c r="L23" s="3193"/>
      <c r="M23" s="3318" t="str">
        <f>IF(ISERROR(IF(OR(F23,H23)="", "", F23*H23)),"",IF(OR(F23,H23)="", "", F23*H23))</f>
        <v/>
      </c>
      <c r="N23" s="3317"/>
      <c r="O23" s="3317"/>
      <c r="P23" s="3319"/>
      <c r="Q23" s="803"/>
    </row>
    <row r="24" spans="1:17" ht="15" customHeight="1">
      <c r="A24" s="1281"/>
      <c r="B24" s="767"/>
      <c r="C24" s="725"/>
      <c r="D24" s="3288"/>
      <c r="E24" s="3289"/>
      <c r="F24" s="3290"/>
      <c r="G24" s="3291"/>
      <c r="H24" s="962"/>
      <c r="I24" s="3182" t="str">
        <f>IF(ISERROR(IF(OR(D24,H24)="", "", D24*H24)),"",IF(OR(D24,H24)="", "", D24*H24))</f>
        <v/>
      </c>
      <c r="J24" s="3292"/>
      <c r="K24" s="3292"/>
      <c r="L24" s="3183"/>
      <c r="M24" s="3293" t="str">
        <f>IF(ISERROR(IF(OR(F24,H24)="", "", F24*H24)),"",IF(OR(F24,H24)="", "", F24*H24))</f>
        <v/>
      </c>
      <c r="N24" s="3292"/>
      <c r="O24" s="3292"/>
      <c r="P24" s="3294"/>
      <c r="Q24" s="799"/>
    </row>
    <row r="25" spans="1:17" ht="15" customHeight="1">
      <c r="A25" s="1281"/>
      <c r="B25" s="767"/>
      <c r="C25" s="725"/>
      <c r="D25" s="1001"/>
      <c r="E25" s="1002"/>
      <c r="F25" s="1003"/>
      <c r="G25" s="1004"/>
      <c r="H25" s="962"/>
      <c r="I25" s="3182" t="str">
        <f t="shared" ref="I25:I28" si="4">IF(ISERROR(IF(OR(D25,H25)="", "", D25*H25)),"",IF(OR(D25,H25)="", "", D25*H25))</f>
        <v/>
      </c>
      <c r="J25" s="3292"/>
      <c r="K25" s="3292"/>
      <c r="L25" s="3183"/>
      <c r="M25" s="3293" t="str">
        <f t="shared" ref="M25:M28" si="5">IF(ISERROR(IF(OR(F25,H25)="", "", F25*H25)),"",IF(OR(F25,H25)="", "", F25*H25))</f>
        <v/>
      </c>
      <c r="N25" s="3292"/>
      <c r="O25" s="3292"/>
      <c r="P25" s="3294"/>
      <c r="Q25" s="799"/>
    </row>
    <row r="26" spans="1:17" ht="15" customHeight="1">
      <c r="A26" s="1281"/>
      <c r="B26" s="767"/>
      <c r="C26" s="725"/>
      <c r="D26" s="1001"/>
      <c r="E26" s="1002"/>
      <c r="F26" s="1003"/>
      <c r="G26" s="1004"/>
      <c r="H26" s="962"/>
      <c r="I26" s="3182" t="str">
        <f t="shared" si="4"/>
        <v/>
      </c>
      <c r="J26" s="3292"/>
      <c r="K26" s="3292"/>
      <c r="L26" s="3183"/>
      <c r="M26" s="3293" t="str">
        <f t="shared" si="5"/>
        <v/>
      </c>
      <c r="N26" s="3292"/>
      <c r="O26" s="3292"/>
      <c r="P26" s="3294"/>
      <c r="Q26" s="799"/>
    </row>
    <row r="27" spans="1:17" ht="15" customHeight="1">
      <c r="A27" s="1281"/>
      <c r="B27" s="767"/>
      <c r="C27" s="725"/>
      <c r="D27" s="1001"/>
      <c r="E27" s="1002"/>
      <c r="F27" s="1003"/>
      <c r="G27" s="1004"/>
      <c r="H27" s="962"/>
      <c r="I27" s="3182" t="str">
        <f t="shared" si="4"/>
        <v/>
      </c>
      <c r="J27" s="3292"/>
      <c r="K27" s="3292"/>
      <c r="L27" s="3183"/>
      <c r="M27" s="3293" t="str">
        <f t="shared" si="5"/>
        <v/>
      </c>
      <c r="N27" s="3292"/>
      <c r="O27" s="3292"/>
      <c r="P27" s="3294"/>
      <c r="Q27" s="799"/>
    </row>
    <row r="28" spans="1:17" ht="15" customHeight="1">
      <c r="A28" s="1281"/>
      <c r="B28" s="767"/>
      <c r="C28" s="725"/>
      <c r="D28" s="1001"/>
      <c r="E28" s="1002"/>
      <c r="F28" s="1003"/>
      <c r="G28" s="1004"/>
      <c r="H28" s="962"/>
      <c r="I28" s="3182" t="str">
        <f t="shared" si="4"/>
        <v/>
      </c>
      <c r="J28" s="3292"/>
      <c r="K28" s="3292"/>
      <c r="L28" s="3183"/>
      <c r="M28" s="3293" t="str">
        <f t="shared" si="5"/>
        <v/>
      </c>
      <c r="N28" s="3292"/>
      <c r="O28" s="3292"/>
      <c r="P28" s="3294"/>
      <c r="Q28" s="799"/>
    </row>
    <row r="29" spans="1:17" ht="15" customHeight="1">
      <c r="A29" s="1281"/>
      <c r="B29" s="767"/>
      <c r="C29" s="725"/>
      <c r="D29" s="3288"/>
      <c r="E29" s="3289"/>
      <c r="F29" s="3290"/>
      <c r="G29" s="3291"/>
      <c r="H29" s="962"/>
      <c r="I29" s="3182" t="str">
        <f t="shared" ref="I29:I43" si="6">IF(ISERROR(IF(OR(D29,H29)="", "", D29*H29)),"",IF(OR(D29,H29)="", "", D29*H29))</f>
        <v/>
      </c>
      <c r="J29" s="3292"/>
      <c r="K29" s="3292"/>
      <c r="L29" s="3183"/>
      <c r="M29" s="3293" t="str">
        <f t="shared" ref="M29:M43" si="7">IF(ISERROR(IF(OR(F29,H29)="", "", F29*H29)),"",IF(OR(F29,H29)="", "", F29*H29))</f>
        <v/>
      </c>
      <c r="N29" s="3292"/>
      <c r="O29" s="3292"/>
      <c r="P29" s="3294"/>
      <c r="Q29" s="799"/>
    </row>
    <row r="30" spans="1:17" ht="15" customHeight="1">
      <c r="A30" s="1294" t="s">
        <v>1177</v>
      </c>
      <c r="B30" s="767"/>
      <c r="C30" s="725"/>
      <c r="D30" s="3288"/>
      <c r="E30" s="3289"/>
      <c r="F30" s="3290"/>
      <c r="G30" s="3291"/>
      <c r="H30" s="962"/>
      <c r="I30" s="3182" t="str">
        <f t="shared" si="6"/>
        <v/>
      </c>
      <c r="J30" s="3292"/>
      <c r="K30" s="3292"/>
      <c r="L30" s="3183"/>
      <c r="M30" s="3293" t="str">
        <f t="shared" si="7"/>
        <v/>
      </c>
      <c r="N30" s="3292"/>
      <c r="O30" s="3292"/>
      <c r="P30" s="3294"/>
      <c r="Q30" s="799"/>
    </row>
    <row r="31" spans="1:17" ht="15" customHeight="1">
      <c r="A31" s="1293" t="s">
        <v>1180</v>
      </c>
      <c r="B31" s="767"/>
      <c r="C31" s="725"/>
      <c r="D31" s="3288"/>
      <c r="E31" s="3289"/>
      <c r="F31" s="3290"/>
      <c r="G31" s="3291"/>
      <c r="H31" s="962"/>
      <c r="I31" s="3182" t="str">
        <f t="shared" si="6"/>
        <v/>
      </c>
      <c r="J31" s="3292"/>
      <c r="K31" s="3292"/>
      <c r="L31" s="3183"/>
      <c r="M31" s="3293" t="str">
        <f t="shared" si="7"/>
        <v/>
      </c>
      <c r="N31" s="3292"/>
      <c r="O31" s="3292"/>
      <c r="P31" s="3294"/>
      <c r="Q31" s="799"/>
    </row>
    <row r="32" spans="1:17" ht="15" customHeight="1">
      <c r="A32" s="1384" t="s">
        <v>1181</v>
      </c>
      <c r="B32" s="767"/>
      <c r="C32" s="725"/>
      <c r="D32" s="3288"/>
      <c r="E32" s="3289"/>
      <c r="F32" s="3290"/>
      <c r="G32" s="3291"/>
      <c r="H32" s="962"/>
      <c r="I32" s="3182" t="str">
        <f t="shared" si="6"/>
        <v/>
      </c>
      <c r="J32" s="3292"/>
      <c r="K32" s="3292"/>
      <c r="L32" s="3183"/>
      <c r="M32" s="3293" t="str">
        <f t="shared" si="7"/>
        <v/>
      </c>
      <c r="N32" s="3292"/>
      <c r="O32" s="3292"/>
      <c r="P32" s="3294"/>
      <c r="Q32" s="799"/>
    </row>
    <row r="33" spans="1:17" ht="15" customHeight="1">
      <c r="A33" s="1281"/>
      <c r="B33" s="767"/>
      <c r="C33" s="725"/>
      <c r="D33" s="3288"/>
      <c r="E33" s="3289"/>
      <c r="F33" s="3290"/>
      <c r="G33" s="3291"/>
      <c r="H33" s="962"/>
      <c r="I33" s="3182" t="str">
        <f t="shared" si="6"/>
        <v/>
      </c>
      <c r="J33" s="3292"/>
      <c r="K33" s="3292"/>
      <c r="L33" s="3183"/>
      <c r="M33" s="3293" t="str">
        <f t="shared" si="7"/>
        <v/>
      </c>
      <c r="N33" s="3292"/>
      <c r="O33" s="3292"/>
      <c r="P33" s="3294"/>
      <c r="Q33" s="799"/>
    </row>
    <row r="34" spans="1:17" ht="15" customHeight="1">
      <c r="A34" s="1281"/>
      <c r="B34" s="767"/>
      <c r="C34" s="725"/>
      <c r="D34" s="3288"/>
      <c r="E34" s="3289"/>
      <c r="F34" s="3290"/>
      <c r="G34" s="3291"/>
      <c r="H34" s="962"/>
      <c r="I34" s="3182" t="str">
        <f t="shared" si="6"/>
        <v/>
      </c>
      <c r="J34" s="3292"/>
      <c r="K34" s="3292"/>
      <c r="L34" s="3183"/>
      <c r="M34" s="3293" t="str">
        <f t="shared" si="7"/>
        <v/>
      </c>
      <c r="N34" s="3292"/>
      <c r="O34" s="3292"/>
      <c r="P34" s="3294"/>
      <c r="Q34" s="799"/>
    </row>
    <row r="35" spans="1:17" ht="15" customHeight="1">
      <c r="A35" s="1281"/>
      <c r="B35" s="767"/>
      <c r="C35" s="725"/>
      <c r="D35" s="3288"/>
      <c r="E35" s="3289"/>
      <c r="F35" s="3290"/>
      <c r="G35" s="3291"/>
      <c r="H35" s="962"/>
      <c r="I35" s="3182" t="str">
        <f t="shared" si="6"/>
        <v/>
      </c>
      <c r="J35" s="3292"/>
      <c r="K35" s="3292"/>
      <c r="L35" s="3183"/>
      <c r="M35" s="3293" t="str">
        <f t="shared" si="7"/>
        <v/>
      </c>
      <c r="N35" s="3292"/>
      <c r="O35" s="3292"/>
      <c r="P35" s="3294"/>
      <c r="Q35" s="799"/>
    </row>
    <row r="36" spans="1:17" ht="15" customHeight="1">
      <c r="A36" s="1281"/>
      <c r="B36" s="767"/>
      <c r="C36" s="725"/>
      <c r="D36" s="3288"/>
      <c r="E36" s="3289"/>
      <c r="F36" s="3290"/>
      <c r="G36" s="3291"/>
      <c r="H36" s="962"/>
      <c r="I36" s="3182" t="str">
        <f t="shared" si="6"/>
        <v/>
      </c>
      <c r="J36" s="3292"/>
      <c r="K36" s="3292"/>
      <c r="L36" s="3183"/>
      <c r="M36" s="3293" t="str">
        <f t="shared" si="7"/>
        <v/>
      </c>
      <c r="N36" s="3292"/>
      <c r="O36" s="3292"/>
      <c r="P36" s="3294"/>
      <c r="Q36" s="799"/>
    </row>
    <row r="37" spans="1:17" ht="15" customHeight="1">
      <c r="A37" s="1281"/>
      <c r="B37" s="767"/>
      <c r="C37" s="725"/>
      <c r="D37" s="3288"/>
      <c r="E37" s="3289"/>
      <c r="F37" s="3290"/>
      <c r="G37" s="3291"/>
      <c r="H37" s="962"/>
      <c r="I37" s="3182" t="str">
        <f t="shared" si="6"/>
        <v/>
      </c>
      <c r="J37" s="3292"/>
      <c r="K37" s="3292"/>
      <c r="L37" s="3183"/>
      <c r="M37" s="3293" t="str">
        <f t="shared" si="7"/>
        <v/>
      </c>
      <c r="N37" s="3292"/>
      <c r="O37" s="3292"/>
      <c r="P37" s="3294"/>
      <c r="Q37" s="799"/>
    </row>
    <row r="38" spans="1:17" ht="15" customHeight="1">
      <c r="A38" s="1281"/>
      <c r="B38" s="767"/>
      <c r="C38" s="725"/>
      <c r="D38" s="3288"/>
      <c r="E38" s="3289"/>
      <c r="F38" s="3290"/>
      <c r="G38" s="3291"/>
      <c r="H38" s="962"/>
      <c r="I38" s="3182" t="str">
        <f t="shared" si="6"/>
        <v/>
      </c>
      <c r="J38" s="3292"/>
      <c r="K38" s="3292"/>
      <c r="L38" s="3183"/>
      <c r="M38" s="3293" t="str">
        <f t="shared" si="7"/>
        <v/>
      </c>
      <c r="N38" s="3292"/>
      <c r="O38" s="3292"/>
      <c r="P38" s="3294"/>
      <c r="Q38" s="799"/>
    </row>
    <row r="39" spans="1:17" ht="15" customHeight="1">
      <c r="A39" s="1281"/>
      <c r="B39" s="767"/>
      <c r="C39" s="725"/>
      <c r="D39" s="3288"/>
      <c r="E39" s="3289"/>
      <c r="F39" s="3290"/>
      <c r="G39" s="3291"/>
      <c r="H39" s="962"/>
      <c r="I39" s="3182" t="str">
        <f t="shared" si="6"/>
        <v/>
      </c>
      <c r="J39" s="3292"/>
      <c r="K39" s="3292"/>
      <c r="L39" s="3183"/>
      <c r="M39" s="3293" t="str">
        <f t="shared" si="7"/>
        <v/>
      </c>
      <c r="N39" s="3292"/>
      <c r="O39" s="3292"/>
      <c r="P39" s="3294"/>
      <c r="Q39" s="799"/>
    </row>
    <row r="40" spans="1:17" ht="15" customHeight="1">
      <c r="A40" s="1281"/>
      <c r="B40" s="767"/>
      <c r="C40" s="725"/>
      <c r="D40" s="3288"/>
      <c r="E40" s="3289"/>
      <c r="F40" s="3290"/>
      <c r="G40" s="3291"/>
      <c r="H40" s="962"/>
      <c r="I40" s="3182" t="str">
        <f t="shared" si="6"/>
        <v/>
      </c>
      <c r="J40" s="3292"/>
      <c r="K40" s="3292"/>
      <c r="L40" s="3183"/>
      <c r="M40" s="3293" t="str">
        <f t="shared" si="7"/>
        <v/>
      </c>
      <c r="N40" s="3292"/>
      <c r="O40" s="3292"/>
      <c r="P40" s="3294"/>
      <c r="Q40" s="799"/>
    </row>
    <row r="41" spans="1:17" ht="15" customHeight="1">
      <c r="A41" s="1281"/>
      <c r="B41" s="767"/>
      <c r="C41" s="725"/>
      <c r="D41" s="3288"/>
      <c r="E41" s="3289"/>
      <c r="F41" s="3290"/>
      <c r="G41" s="3291"/>
      <c r="H41" s="962"/>
      <c r="I41" s="3182" t="str">
        <f t="shared" si="6"/>
        <v/>
      </c>
      <c r="J41" s="3292"/>
      <c r="K41" s="3292"/>
      <c r="L41" s="3183"/>
      <c r="M41" s="3293" t="str">
        <f t="shared" si="7"/>
        <v/>
      </c>
      <c r="N41" s="3292"/>
      <c r="O41" s="3292"/>
      <c r="P41" s="3294"/>
      <c r="Q41" s="799"/>
    </row>
    <row r="42" spans="1:17" ht="15" customHeight="1">
      <c r="A42" s="1281"/>
      <c r="B42" s="767"/>
      <c r="C42" s="725"/>
      <c r="D42" s="3288"/>
      <c r="E42" s="3289"/>
      <c r="F42" s="3290"/>
      <c r="G42" s="3291"/>
      <c r="H42" s="962"/>
      <c r="I42" s="3182" t="str">
        <f t="shared" si="6"/>
        <v/>
      </c>
      <c r="J42" s="3292"/>
      <c r="K42" s="3292"/>
      <c r="L42" s="3183"/>
      <c r="M42" s="3293" t="str">
        <f t="shared" si="7"/>
        <v/>
      </c>
      <c r="N42" s="3292"/>
      <c r="O42" s="3292"/>
      <c r="P42" s="3294"/>
      <c r="Q42" s="799"/>
    </row>
    <row r="43" spans="1:17" ht="15" customHeight="1" thickBot="1">
      <c r="A43" s="1281"/>
      <c r="B43" s="767"/>
      <c r="C43" s="725"/>
      <c r="D43" s="3281"/>
      <c r="E43" s="3282"/>
      <c r="F43" s="3283"/>
      <c r="G43" s="3284"/>
      <c r="H43" s="962"/>
      <c r="I43" s="3199" t="str">
        <f t="shared" si="6"/>
        <v/>
      </c>
      <c r="J43" s="3285"/>
      <c r="K43" s="3285"/>
      <c r="L43" s="3200"/>
      <c r="M43" s="3286" t="str">
        <f t="shared" si="7"/>
        <v/>
      </c>
      <c r="N43" s="3285"/>
      <c r="O43" s="3285"/>
      <c r="P43" s="3287"/>
      <c r="Q43" s="799"/>
    </row>
    <row r="44" spans="1:17" ht="15" customHeight="1" thickBot="1">
      <c r="A44" s="1281"/>
      <c r="B44" s="2932" t="s">
        <v>541</v>
      </c>
      <c r="C44" s="2989"/>
      <c r="D44" s="2989"/>
      <c r="E44" s="2989"/>
      <c r="F44" s="2989"/>
      <c r="G44" s="3277"/>
      <c r="H44" s="1252">
        <f>SUM(H23:H43)</f>
        <v>0</v>
      </c>
      <c r="I44" s="938" t="s">
        <v>544</v>
      </c>
      <c r="J44" s="3278">
        <f>SUM(I23:L43)</f>
        <v>0</v>
      </c>
      <c r="K44" s="3278"/>
      <c r="L44" s="3279"/>
      <c r="M44" s="1232" t="s">
        <v>545</v>
      </c>
      <c r="N44" s="3278">
        <f>SUM(M23:P43)</f>
        <v>0</v>
      </c>
      <c r="O44" s="3278"/>
      <c r="P44" s="3280"/>
      <c r="Q44" s="738"/>
    </row>
    <row r="45" spans="1:17" ht="21.75" customHeight="1" thickBot="1">
      <c r="A45" s="3021" t="s">
        <v>1307</v>
      </c>
      <c r="B45" s="3022"/>
      <c r="C45" s="3022"/>
      <c r="D45" s="3022"/>
      <c r="E45" s="3022"/>
      <c r="F45" s="3022"/>
      <c r="G45" s="3023"/>
      <c r="H45" s="1203" t="s">
        <v>534</v>
      </c>
      <c r="I45" s="3204" t="s">
        <v>635</v>
      </c>
      <c r="J45" s="3030"/>
      <c r="K45" s="3030"/>
      <c r="L45" s="3030"/>
      <c r="M45" s="3306">
        <f>J22+J44</f>
        <v>0</v>
      </c>
      <c r="N45" s="3306"/>
      <c r="O45" s="3306"/>
      <c r="P45" s="3307"/>
      <c r="Q45" s="804"/>
    </row>
    <row r="46" spans="1:17" ht="21.75" customHeight="1" thickBot="1">
      <c r="A46" s="2986" t="s">
        <v>1302</v>
      </c>
      <c r="B46" s="2987"/>
      <c r="C46" s="2987"/>
      <c r="D46" s="2987"/>
      <c r="E46" s="2987"/>
      <c r="F46" s="2987"/>
      <c r="G46" s="2988"/>
      <c r="H46" s="1204" t="s">
        <v>534</v>
      </c>
      <c r="I46" s="3273" t="s">
        <v>636</v>
      </c>
      <c r="J46" s="3274"/>
      <c r="K46" s="3274"/>
      <c r="L46" s="3274"/>
      <c r="M46" s="3275">
        <f>IF(ISERROR(J44/M45),0,J44/M45)</f>
        <v>0</v>
      </c>
      <c r="N46" s="3275"/>
      <c r="O46" s="3275"/>
      <c r="P46" s="3276"/>
      <c r="Q46" s="805"/>
    </row>
    <row r="47" spans="1:17" ht="15" customHeight="1">
      <c r="A47" s="711"/>
      <c r="B47" s="711"/>
      <c r="C47" s="711"/>
      <c r="D47" s="711"/>
      <c r="E47" s="711"/>
      <c r="F47" s="711"/>
      <c r="G47" s="711"/>
      <c r="H47" s="749"/>
      <c r="I47" s="749"/>
      <c r="J47" s="711"/>
      <c r="K47" s="711"/>
      <c r="L47" s="711"/>
      <c r="M47" s="711"/>
      <c r="N47" s="711"/>
      <c r="O47" s="711"/>
      <c r="P47" s="711"/>
      <c r="Q47" s="711"/>
    </row>
    <row r="48" spans="1:17" ht="15" customHeight="1" thickBot="1">
      <c r="A48" s="711"/>
      <c r="B48" s="711"/>
      <c r="C48" s="711"/>
      <c r="D48" s="711"/>
      <c r="E48" s="711"/>
      <c r="F48" s="711"/>
      <c r="G48" s="711"/>
      <c r="H48" s="749"/>
      <c r="I48" s="749"/>
      <c r="J48" s="711"/>
      <c r="K48" s="711"/>
      <c r="L48" s="711"/>
      <c r="M48" s="711"/>
      <c r="N48" s="711"/>
      <c r="O48" s="711"/>
      <c r="P48" s="711"/>
      <c r="Q48" s="711"/>
    </row>
    <row r="49" spans="1:17" ht="25.05" customHeight="1" thickBot="1">
      <c r="A49" s="2994" t="s">
        <v>578</v>
      </c>
      <c r="B49" s="2995"/>
      <c r="C49" s="2996"/>
      <c r="D49" s="1581" t="str">
        <f>A4</f>
        <v>空調設備・二次側設備</v>
      </c>
      <c r="E49" s="749"/>
      <c r="F49" s="749"/>
      <c r="G49" s="711"/>
      <c r="H49" s="749"/>
      <c r="I49" s="749"/>
      <c r="J49" s="711"/>
      <c r="K49" s="711"/>
      <c r="L49" s="711"/>
      <c r="M49" s="711"/>
      <c r="N49" s="711"/>
      <c r="O49" s="711"/>
      <c r="P49" s="711"/>
      <c r="Q49" s="711"/>
    </row>
    <row r="50" spans="1:17" ht="15" customHeight="1" thickBot="1">
      <c r="A50" s="3144" t="s">
        <v>603</v>
      </c>
      <c r="B50" s="2965" t="s">
        <v>523</v>
      </c>
      <c r="C50" s="2968" t="s">
        <v>524</v>
      </c>
      <c r="D50" s="2971" t="s">
        <v>525</v>
      </c>
      <c r="E50" s="2972"/>
      <c r="F50" s="2972"/>
      <c r="G50" s="2972"/>
      <c r="H50" s="3006" t="s">
        <v>526</v>
      </c>
      <c r="I50" s="3304" t="s">
        <v>528</v>
      </c>
      <c r="J50" s="3305"/>
      <c r="K50" s="3305"/>
      <c r="L50" s="3305"/>
      <c r="M50" s="3305"/>
      <c r="N50" s="3305"/>
      <c r="O50" s="3305"/>
      <c r="P50" s="3153"/>
      <c r="Q50" s="3006" t="s">
        <v>529</v>
      </c>
    </row>
    <row r="51" spans="1:17" ht="15" customHeight="1" thickBot="1">
      <c r="A51" s="3144"/>
      <c r="B51" s="2966"/>
      <c r="C51" s="2969"/>
      <c r="D51" s="3009" t="s">
        <v>531</v>
      </c>
      <c r="E51" s="3012"/>
      <c r="F51" s="3012"/>
      <c r="G51" s="2958"/>
      <c r="H51" s="3007"/>
      <c r="I51" s="2978" t="s">
        <v>533</v>
      </c>
      <c r="J51" s="3302"/>
      <c r="K51" s="3302"/>
      <c r="L51" s="3302"/>
      <c r="M51" s="3302"/>
      <c r="N51" s="3302"/>
      <c r="O51" s="3302"/>
      <c r="P51" s="2979"/>
      <c r="Q51" s="3007"/>
    </row>
    <row r="52" spans="1:17" ht="15" customHeight="1" thickBot="1">
      <c r="A52" s="3144"/>
      <c r="B52" s="2966"/>
      <c r="C52" s="2969"/>
      <c r="D52" s="3009" t="s">
        <v>534</v>
      </c>
      <c r="E52" s="2923"/>
      <c r="F52" s="2922" t="s">
        <v>535</v>
      </c>
      <c r="G52" s="2958"/>
      <c r="H52" s="3303"/>
      <c r="I52" s="3009" t="s">
        <v>534</v>
      </c>
      <c r="J52" s="3012"/>
      <c r="K52" s="3012"/>
      <c r="L52" s="2923"/>
      <c r="M52" s="2922" t="s">
        <v>535</v>
      </c>
      <c r="N52" s="3012"/>
      <c r="O52" s="3012"/>
      <c r="P52" s="2958"/>
      <c r="Q52" s="3007"/>
    </row>
    <row r="53" spans="1:17" ht="15" customHeight="1" thickBot="1">
      <c r="A53" s="2962"/>
      <c r="B53" s="2966"/>
      <c r="C53" s="2969"/>
      <c r="D53" s="2959" t="s">
        <v>537</v>
      </c>
      <c r="E53" s="2908"/>
      <c r="F53" s="2907" t="s">
        <v>537</v>
      </c>
      <c r="G53" s="3235"/>
      <c r="H53" s="806" t="s">
        <v>611</v>
      </c>
      <c r="I53" s="2959" t="s">
        <v>540</v>
      </c>
      <c r="J53" s="3234"/>
      <c r="K53" s="3234"/>
      <c r="L53" s="2908"/>
      <c r="M53" s="2907" t="s">
        <v>540</v>
      </c>
      <c r="N53" s="3234"/>
      <c r="O53" s="3234"/>
      <c r="P53" s="3235"/>
      <c r="Q53" s="3007"/>
    </row>
    <row r="54" spans="1:17" ht="15" customHeight="1">
      <c r="A54" s="1280"/>
      <c r="B54" s="807"/>
      <c r="C54" s="786"/>
      <c r="D54" s="3295"/>
      <c r="E54" s="3296"/>
      <c r="F54" s="3297"/>
      <c r="G54" s="3298"/>
      <c r="H54" s="808"/>
      <c r="I54" s="3175" t="str">
        <f>IF(ISERROR(IF(OR(D54,H54)="", "", D54*H54)),"",IF(OR(D54,H54)="", "", D54*H54))</f>
        <v/>
      </c>
      <c r="J54" s="3299"/>
      <c r="K54" s="3299"/>
      <c r="L54" s="3176"/>
      <c r="M54" s="3300" t="str">
        <f>IF(ISERROR(IF(OR(F54,H54)="", "", F54*H54)),"",IF(OR(F54,H54)="", "", F54*H54))</f>
        <v/>
      </c>
      <c r="N54" s="3299"/>
      <c r="O54" s="3299"/>
      <c r="P54" s="3301"/>
      <c r="Q54" s="809"/>
    </row>
    <row r="55" spans="1:17" ht="15" customHeight="1">
      <c r="A55" s="1281"/>
      <c r="B55" s="767"/>
      <c r="C55" s="725"/>
      <c r="D55" s="3288"/>
      <c r="E55" s="3289"/>
      <c r="F55" s="3290"/>
      <c r="G55" s="3291"/>
      <c r="H55" s="731"/>
      <c r="I55" s="3182" t="str">
        <f>IF(ISERROR(IF(OR(D55,H55)="", "", D55*H55)),"",IF(OR(D55,H55)="", "", D55*H55))</f>
        <v/>
      </c>
      <c r="J55" s="3292"/>
      <c r="K55" s="3292"/>
      <c r="L55" s="3183"/>
      <c r="M55" s="3293" t="str">
        <f>IF(ISERROR(IF(OR(F55,H55)="", "", F55*H55)),"",IF(OR(F55,H55)="", "", F55*H55))</f>
        <v/>
      </c>
      <c r="N55" s="3292"/>
      <c r="O55" s="3292"/>
      <c r="P55" s="3294"/>
      <c r="Q55" s="799"/>
    </row>
    <row r="56" spans="1:17" ht="15" customHeight="1">
      <c r="A56" s="1281"/>
      <c r="B56" s="767"/>
      <c r="C56" s="725"/>
      <c r="D56" s="3288"/>
      <c r="E56" s="3289"/>
      <c r="F56" s="3290"/>
      <c r="G56" s="3291"/>
      <c r="H56" s="731"/>
      <c r="I56" s="3182" t="str">
        <f t="shared" ref="I56:I79" si="8">IF(ISERROR(IF(OR(D56,H56)="", "", D56*H56)),"",IF(OR(D56,H56)="", "", D56*H56))</f>
        <v/>
      </c>
      <c r="J56" s="3292"/>
      <c r="K56" s="3292"/>
      <c r="L56" s="3183"/>
      <c r="M56" s="3293" t="str">
        <f t="shared" ref="M56:M79" si="9">IF(ISERROR(IF(OR(F56,H56)="", "", F56*H56)),"",IF(OR(F56,H56)="", "", F56*H56))</f>
        <v/>
      </c>
      <c r="N56" s="3292"/>
      <c r="O56" s="3292"/>
      <c r="P56" s="3294"/>
      <c r="Q56" s="799"/>
    </row>
    <row r="57" spans="1:17" ht="15" customHeight="1">
      <c r="A57" s="1281"/>
      <c r="B57" s="767"/>
      <c r="C57" s="725"/>
      <c r="D57" s="3288"/>
      <c r="E57" s="3289"/>
      <c r="F57" s="3290"/>
      <c r="G57" s="3291"/>
      <c r="H57" s="731"/>
      <c r="I57" s="3182" t="str">
        <f t="shared" si="8"/>
        <v/>
      </c>
      <c r="J57" s="3292"/>
      <c r="K57" s="3292"/>
      <c r="L57" s="3183"/>
      <c r="M57" s="3293" t="str">
        <f t="shared" si="9"/>
        <v/>
      </c>
      <c r="N57" s="3292"/>
      <c r="O57" s="3292"/>
      <c r="P57" s="3294"/>
      <c r="Q57" s="799"/>
    </row>
    <row r="58" spans="1:17" ht="15" customHeight="1">
      <c r="A58" s="1281"/>
      <c r="B58" s="767"/>
      <c r="C58" s="725"/>
      <c r="D58" s="3288"/>
      <c r="E58" s="3289"/>
      <c r="F58" s="3290"/>
      <c r="G58" s="3291"/>
      <c r="H58" s="731"/>
      <c r="I58" s="3182" t="str">
        <f t="shared" si="8"/>
        <v/>
      </c>
      <c r="J58" s="3292"/>
      <c r="K58" s="3292"/>
      <c r="L58" s="3183"/>
      <c r="M58" s="3293" t="str">
        <f t="shared" si="9"/>
        <v/>
      </c>
      <c r="N58" s="3292"/>
      <c r="O58" s="3292"/>
      <c r="P58" s="3294"/>
      <c r="Q58" s="799"/>
    </row>
    <row r="59" spans="1:17" ht="15" customHeight="1">
      <c r="A59" s="1281"/>
      <c r="B59" s="767"/>
      <c r="C59" s="725"/>
      <c r="D59" s="3288"/>
      <c r="E59" s="3289"/>
      <c r="F59" s="3290"/>
      <c r="G59" s="3291"/>
      <c r="H59" s="731"/>
      <c r="I59" s="3182" t="str">
        <f t="shared" si="8"/>
        <v/>
      </c>
      <c r="J59" s="3292"/>
      <c r="K59" s="3292"/>
      <c r="L59" s="3183"/>
      <c r="M59" s="3293" t="str">
        <f t="shared" si="9"/>
        <v/>
      </c>
      <c r="N59" s="3292"/>
      <c r="O59" s="3292"/>
      <c r="P59" s="3294"/>
      <c r="Q59" s="799"/>
    </row>
    <row r="60" spans="1:17" ht="15" customHeight="1">
      <c r="A60" s="1281"/>
      <c r="B60" s="767"/>
      <c r="C60" s="725"/>
      <c r="D60" s="3288"/>
      <c r="E60" s="3289"/>
      <c r="F60" s="3290"/>
      <c r="G60" s="3291"/>
      <c r="H60" s="731"/>
      <c r="I60" s="3182" t="str">
        <f t="shared" si="8"/>
        <v/>
      </c>
      <c r="J60" s="3292"/>
      <c r="K60" s="3292"/>
      <c r="L60" s="3183"/>
      <c r="M60" s="3293" t="str">
        <f t="shared" si="9"/>
        <v/>
      </c>
      <c r="N60" s="3292"/>
      <c r="O60" s="3292"/>
      <c r="P60" s="3294"/>
      <c r="Q60" s="799"/>
    </row>
    <row r="61" spans="1:17" ht="15" customHeight="1">
      <c r="A61" s="1281"/>
      <c r="B61" s="767"/>
      <c r="C61" s="725"/>
      <c r="D61" s="3288"/>
      <c r="E61" s="3289"/>
      <c r="F61" s="3290"/>
      <c r="G61" s="3291"/>
      <c r="H61" s="731"/>
      <c r="I61" s="3182" t="str">
        <f t="shared" si="8"/>
        <v/>
      </c>
      <c r="J61" s="3292"/>
      <c r="K61" s="3292"/>
      <c r="L61" s="3183"/>
      <c r="M61" s="3293" t="str">
        <f t="shared" si="9"/>
        <v/>
      </c>
      <c r="N61" s="3292"/>
      <c r="O61" s="3292"/>
      <c r="P61" s="3294"/>
      <c r="Q61" s="799"/>
    </row>
    <row r="62" spans="1:17" ht="15" customHeight="1">
      <c r="A62" s="1281"/>
      <c r="B62" s="767"/>
      <c r="C62" s="725"/>
      <c r="D62" s="3288"/>
      <c r="E62" s="3289"/>
      <c r="F62" s="3290"/>
      <c r="G62" s="3291"/>
      <c r="H62" s="731"/>
      <c r="I62" s="3182" t="str">
        <f t="shared" si="8"/>
        <v/>
      </c>
      <c r="J62" s="3292"/>
      <c r="K62" s="3292"/>
      <c r="L62" s="3183"/>
      <c r="M62" s="3293" t="str">
        <f t="shared" si="9"/>
        <v/>
      </c>
      <c r="N62" s="3292"/>
      <c r="O62" s="3292"/>
      <c r="P62" s="3294"/>
      <c r="Q62" s="799"/>
    </row>
    <row r="63" spans="1:17" ht="15" customHeight="1">
      <c r="A63" s="1294"/>
      <c r="B63" s="767"/>
      <c r="C63" s="725"/>
      <c r="D63" s="3288"/>
      <c r="E63" s="3289"/>
      <c r="F63" s="3290"/>
      <c r="G63" s="3291"/>
      <c r="H63" s="731"/>
      <c r="I63" s="3182" t="str">
        <f t="shared" si="8"/>
        <v/>
      </c>
      <c r="J63" s="3292"/>
      <c r="K63" s="3292"/>
      <c r="L63" s="3183"/>
      <c r="M63" s="3293" t="str">
        <f t="shared" si="9"/>
        <v/>
      </c>
      <c r="N63" s="3292"/>
      <c r="O63" s="3292"/>
      <c r="P63" s="3294"/>
      <c r="Q63" s="799"/>
    </row>
    <row r="64" spans="1:17" ht="15" customHeight="1">
      <c r="A64" s="1294" t="s">
        <v>1177</v>
      </c>
      <c r="B64" s="767"/>
      <c r="C64" s="725"/>
      <c r="D64" s="3288"/>
      <c r="E64" s="3289"/>
      <c r="F64" s="3290"/>
      <c r="G64" s="3291"/>
      <c r="H64" s="731"/>
      <c r="I64" s="3182" t="str">
        <f t="shared" si="8"/>
        <v/>
      </c>
      <c r="J64" s="3292"/>
      <c r="K64" s="3292"/>
      <c r="L64" s="3183"/>
      <c r="M64" s="3293" t="str">
        <f t="shared" si="9"/>
        <v/>
      </c>
      <c r="N64" s="3292"/>
      <c r="O64" s="3292"/>
      <c r="P64" s="3294"/>
      <c r="Q64" s="799"/>
    </row>
    <row r="65" spans="1:17" ht="15" customHeight="1">
      <c r="A65" s="1293" t="s">
        <v>1180</v>
      </c>
      <c r="B65" s="767"/>
      <c r="C65" s="725"/>
      <c r="D65" s="3288"/>
      <c r="E65" s="3289"/>
      <c r="F65" s="3290"/>
      <c r="G65" s="3291"/>
      <c r="H65" s="731"/>
      <c r="I65" s="3182" t="str">
        <f t="shared" si="8"/>
        <v/>
      </c>
      <c r="J65" s="3292"/>
      <c r="K65" s="3292"/>
      <c r="L65" s="3183"/>
      <c r="M65" s="3293" t="str">
        <f t="shared" si="9"/>
        <v/>
      </c>
      <c r="N65" s="3292"/>
      <c r="O65" s="3292"/>
      <c r="P65" s="3294"/>
      <c r="Q65" s="799"/>
    </row>
    <row r="66" spans="1:17" ht="15" customHeight="1">
      <c r="A66" s="1384" t="s">
        <v>1181</v>
      </c>
      <c r="B66" s="767"/>
      <c r="C66" s="725"/>
      <c r="D66" s="3288"/>
      <c r="E66" s="3289"/>
      <c r="F66" s="3290"/>
      <c r="G66" s="3291"/>
      <c r="H66" s="731"/>
      <c r="I66" s="3182" t="str">
        <f t="shared" si="8"/>
        <v/>
      </c>
      <c r="J66" s="3292"/>
      <c r="K66" s="3292"/>
      <c r="L66" s="3183"/>
      <c r="M66" s="3293" t="str">
        <f t="shared" si="9"/>
        <v/>
      </c>
      <c r="N66" s="3292"/>
      <c r="O66" s="3292"/>
      <c r="P66" s="3294"/>
      <c r="Q66" s="799"/>
    </row>
    <row r="67" spans="1:17" ht="15" customHeight="1">
      <c r="A67" s="1281"/>
      <c r="B67" s="767"/>
      <c r="C67" s="725"/>
      <c r="D67" s="3288"/>
      <c r="E67" s="3289"/>
      <c r="F67" s="3290"/>
      <c r="G67" s="3291"/>
      <c r="H67" s="731"/>
      <c r="I67" s="3182" t="str">
        <f t="shared" si="8"/>
        <v/>
      </c>
      <c r="J67" s="3292"/>
      <c r="K67" s="3292"/>
      <c r="L67" s="3183"/>
      <c r="M67" s="3293" t="str">
        <f t="shared" si="9"/>
        <v/>
      </c>
      <c r="N67" s="3292"/>
      <c r="O67" s="3292"/>
      <c r="P67" s="3294"/>
      <c r="Q67" s="799"/>
    </row>
    <row r="68" spans="1:17" ht="15" customHeight="1">
      <c r="A68" s="1281"/>
      <c r="B68" s="767"/>
      <c r="C68" s="725"/>
      <c r="D68" s="3288"/>
      <c r="E68" s="3289"/>
      <c r="F68" s="3290"/>
      <c r="G68" s="3291"/>
      <c r="H68" s="731"/>
      <c r="I68" s="3182" t="str">
        <f t="shared" si="8"/>
        <v/>
      </c>
      <c r="J68" s="3292"/>
      <c r="K68" s="3292"/>
      <c r="L68" s="3183"/>
      <c r="M68" s="3293" t="str">
        <f t="shared" si="9"/>
        <v/>
      </c>
      <c r="N68" s="3292"/>
      <c r="O68" s="3292"/>
      <c r="P68" s="3294"/>
      <c r="Q68" s="799"/>
    </row>
    <row r="69" spans="1:17" ht="15" customHeight="1">
      <c r="A69" s="1281"/>
      <c r="B69" s="767"/>
      <c r="C69" s="725"/>
      <c r="D69" s="3288"/>
      <c r="E69" s="3289"/>
      <c r="F69" s="3290"/>
      <c r="G69" s="3291"/>
      <c r="H69" s="731"/>
      <c r="I69" s="3182" t="str">
        <f t="shared" si="8"/>
        <v/>
      </c>
      <c r="J69" s="3292"/>
      <c r="K69" s="3292"/>
      <c r="L69" s="3183"/>
      <c r="M69" s="3293" t="str">
        <f t="shared" si="9"/>
        <v/>
      </c>
      <c r="N69" s="3292"/>
      <c r="O69" s="3292"/>
      <c r="P69" s="3294"/>
      <c r="Q69" s="799"/>
    </row>
    <row r="70" spans="1:17" ht="15" customHeight="1">
      <c r="A70" s="1281"/>
      <c r="B70" s="767"/>
      <c r="C70" s="725"/>
      <c r="D70" s="3288"/>
      <c r="E70" s="3289"/>
      <c r="F70" s="3290"/>
      <c r="G70" s="3291"/>
      <c r="H70" s="731"/>
      <c r="I70" s="3182" t="str">
        <f t="shared" si="8"/>
        <v/>
      </c>
      <c r="J70" s="3292"/>
      <c r="K70" s="3292"/>
      <c r="L70" s="3183"/>
      <c r="M70" s="3293" t="str">
        <f t="shared" si="9"/>
        <v/>
      </c>
      <c r="N70" s="3292"/>
      <c r="O70" s="3292"/>
      <c r="P70" s="3294"/>
      <c r="Q70" s="799"/>
    </row>
    <row r="71" spans="1:17" ht="15" customHeight="1">
      <c r="A71" s="1281"/>
      <c r="B71" s="767"/>
      <c r="C71" s="725"/>
      <c r="D71" s="3288"/>
      <c r="E71" s="3289"/>
      <c r="F71" s="3290"/>
      <c r="G71" s="3291"/>
      <c r="H71" s="731"/>
      <c r="I71" s="3182" t="str">
        <f t="shared" si="8"/>
        <v/>
      </c>
      <c r="J71" s="3292"/>
      <c r="K71" s="3292"/>
      <c r="L71" s="3183"/>
      <c r="M71" s="3293" t="str">
        <f t="shared" si="9"/>
        <v/>
      </c>
      <c r="N71" s="3292"/>
      <c r="O71" s="3292"/>
      <c r="P71" s="3294"/>
      <c r="Q71" s="799"/>
    </row>
    <row r="72" spans="1:17" ht="15" customHeight="1">
      <c r="A72" s="1281"/>
      <c r="B72" s="767"/>
      <c r="C72" s="725"/>
      <c r="D72" s="3288"/>
      <c r="E72" s="3289"/>
      <c r="F72" s="3290"/>
      <c r="G72" s="3291"/>
      <c r="H72" s="731"/>
      <c r="I72" s="3182" t="str">
        <f t="shared" si="8"/>
        <v/>
      </c>
      <c r="J72" s="3292"/>
      <c r="K72" s="3292"/>
      <c r="L72" s="3183"/>
      <c r="M72" s="3293" t="str">
        <f t="shared" si="9"/>
        <v/>
      </c>
      <c r="N72" s="3292"/>
      <c r="O72" s="3292"/>
      <c r="P72" s="3294"/>
      <c r="Q72" s="799"/>
    </row>
    <row r="73" spans="1:17" ht="15" customHeight="1">
      <c r="A73" s="1281"/>
      <c r="B73" s="767"/>
      <c r="C73" s="725"/>
      <c r="D73" s="3288"/>
      <c r="E73" s="3289"/>
      <c r="F73" s="3290"/>
      <c r="G73" s="3291"/>
      <c r="H73" s="731"/>
      <c r="I73" s="3182" t="str">
        <f t="shared" si="8"/>
        <v/>
      </c>
      <c r="J73" s="3292"/>
      <c r="K73" s="3292"/>
      <c r="L73" s="3183"/>
      <c r="M73" s="3293" t="str">
        <f t="shared" si="9"/>
        <v/>
      </c>
      <c r="N73" s="3292"/>
      <c r="O73" s="3292"/>
      <c r="P73" s="3294"/>
      <c r="Q73" s="799"/>
    </row>
    <row r="74" spans="1:17" ht="15" customHeight="1">
      <c r="A74" s="1281"/>
      <c r="B74" s="767"/>
      <c r="C74" s="725"/>
      <c r="D74" s="3288"/>
      <c r="E74" s="3289"/>
      <c r="F74" s="3290"/>
      <c r="G74" s="3291"/>
      <c r="H74" s="731"/>
      <c r="I74" s="3182" t="str">
        <f t="shared" si="8"/>
        <v/>
      </c>
      <c r="J74" s="3292"/>
      <c r="K74" s="3292"/>
      <c r="L74" s="3183"/>
      <c r="M74" s="3293" t="str">
        <f t="shared" si="9"/>
        <v/>
      </c>
      <c r="N74" s="3292"/>
      <c r="O74" s="3292"/>
      <c r="P74" s="3294"/>
      <c r="Q74" s="799"/>
    </row>
    <row r="75" spans="1:17" ht="15" customHeight="1">
      <c r="A75" s="1281"/>
      <c r="B75" s="767"/>
      <c r="C75" s="725"/>
      <c r="D75" s="3288"/>
      <c r="E75" s="3289"/>
      <c r="F75" s="3290"/>
      <c r="G75" s="3291"/>
      <c r="H75" s="731"/>
      <c r="I75" s="3182" t="str">
        <f t="shared" si="8"/>
        <v/>
      </c>
      <c r="J75" s="3292"/>
      <c r="K75" s="3292"/>
      <c r="L75" s="3183"/>
      <c r="M75" s="3293" t="str">
        <f t="shared" si="9"/>
        <v/>
      </c>
      <c r="N75" s="3292"/>
      <c r="O75" s="3292"/>
      <c r="P75" s="3294"/>
      <c r="Q75" s="799"/>
    </row>
    <row r="76" spans="1:17" ht="15" customHeight="1">
      <c r="A76" s="1281"/>
      <c r="B76" s="767"/>
      <c r="C76" s="725"/>
      <c r="D76" s="3288"/>
      <c r="E76" s="3289"/>
      <c r="F76" s="3290"/>
      <c r="G76" s="3291"/>
      <c r="H76" s="731"/>
      <c r="I76" s="3182" t="str">
        <f t="shared" si="8"/>
        <v/>
      </c>
      <c r="J76" s="3292"/>
      <c r="K76" s="3292"/>
      <c r="L76" s="3183"/>
      <c r="M76" s="3293" t="str">
        <f t="shared" si="9"/>
        <v/>
      </c>
      <c r="N76" s="3292"/>
      <c r="O76" s="3292"/>
      <c r="P76" s="3294"/>
      <c r="Q76" s="799"/>
    </row>
    <row r="77" spans="1:17" ht="15" customHeight="1">
      <c r="A77" s="1281"/>
      <c r="B77" s="767"/>
      <c r="C77" s="725"/>
      <c r="D77" s="3288"/>
      <c r="E77" s="3289"/>
      <c r="F77" s="3290"/>
      <c r="G77" s="3291"/>
      <c r="H77" s="731"/>
      <c r="I77" s="3182" t="str">
        <f t="shared" si="8"/>
        <v/>
      </c>
      <c r="J77" s="3292"/>
      <c r="K77" s="3292"/>
      <c r="L77" s="3183"/>
      <c r="M77" s="3293" t="str">
        <f t="shared" si="9"/>
        <v/>
      </c>
      <c r="N77" s="3292"/>
      <c r="O77" s="3292"/>
      <c r="P77" s="3294"/>
      <c r="Q77" s="799"/>
    </row>
    <row r="78" spans="1:17" ht="15" customHeight="1">
      <c r="A78" s="1281"/>
      <c r="B78" s="767"/>
      <c r="C78" s="725"/>
      <c r="D78" s="3288"/>
      <c r="E78" s="3289"/>
      <c r="F78" s="3290"/>
      <c r="G78" s="3291"/>
      <c r="H78" s="731"/>
      <c r="I78" s="3182" t="str">
        <f t="shared" si="8"/>
        <v/>
      </c>
      <c r="J78" s="3292"/>
      <c r="K78" s="3292"/>
      <c r="L78" s="3183"/>
      <c r="M78" s="3293" t="str">
        <f t="shared" si="9"/>
        <v/>
      </c>
      <c r="N78" s="3292"/>
      <c r="O78" s="3292"/>
      <c r="P78" s="3294"/>
      <c r="Q78" s="799"/>
    </row>
    <row r="79" spans="1:17" ht="15" customHeight="1">
      <c r="A79" s="1281"/>
      <c r="B79" s="767"/>
      <c r="C79" s="725"/>
      <c r="D79" s="3288"/>
      <c r="E79" s="3289"/>
      <c r="F79" s="3290"/>
      <c r="G79" s="3291"/>
      <c r="H79" s="731"/>
      <c r="I79" s="3182" t="str">
        <f t="shared" si="8"/>
        <v/>
      </c>
      <c r="J79" s="3292"/>
      <c r="K79" s="3292"/>
      <c r="L79" s="3183"/>
      <c r="M79" s="3293" t="str">
        <f t="shared" si="9"/>
        <v/>
      </c>
      <c r="N79" s="3292"/>
      <c r="O79" s="3292"/>
      <c r="P79" s="3294"/>
      <c r="Q79" s="799"/>
    </row>
    <row r="80" spans="1:17" ht="15" customHeight="1" thickBot="1">
      <c r="A80" s="1281"/>
      <c r="B80" s="767"/>
      <c r="C80" s="725"/>
      <c r="D80" s="3281"/>
      <c r="E80" s="3282"/>
      <c r="F80" s="3283"/>
      <c r="G80" s="3284"/>
      <c r="H80" s="731"/>
      <c r="I80" s="3199" t="str">
        <f>IF(ISERROR(IF(OR(D80,H80)="", "", D80*H80)),"",IF(OR(D80,H80)="", "", D80*H80))</f>
        <v/>
      </c>
      <c r="J80" s="3285"/>
      <c r="K80" s="3285"/>
      <c r="L80" s="3200"/>
      <c r="M80" s="3286" t="str">
        <f>IF(ISERROR(IF(OR(F80,H80)="", "", F80*H80)),"",IF(OR(F80,H80)="", "", F80*H80))</f>
        <v/>
      </c>
      <c r="N80" s="3285"/>
      <c r="O80" s="3285"/>
      <c r="P80" s="3287"/>
      <c r="Q80" s="799"/>
    </row>
    <row r="81" spans="1:17" ht="15" customHeight="1" thickBot="1">
      <c r="A81" s="1281"/>
      <c r="B81" s="2932" t="s">
        <v>541</v>
      </c>
      <c r="C81" s="2989"/>
      <c r="D81" s="2989"/>
      <c r="E81" s="2989"/>
      <c r="F81" s="2989"/>
      <c r="G81" s="3277"/>
      <c r="H81" s="1243">
        <f>SUM(H54:H80)</f>
        <v>0</v>
      </c>
      <c r="I81" s="938" t="s">
        <v>637</v>
      </c>
      <c r="J81" s="3278">
        <f>SUM(I54:L80)</f>
        <v>0</v>
      </c>
      <c r="K81" s="3278"/>
      <c r="L81" s="3279"/>
      <c r="M81" s="1232" t="s">
        <v>638</v>
      </c>
      <c r="N81" s="3278">
        <f>SUM(M54:P80)</f>
        <v>0</v>
      </c>
      <c r="O81" s="3278"/>
      <c r="P81" s="3280"/>
      <c r="Q81" s="738"/>
    </row>
    <row r="82" spans="1:17" ht="21.75" customHeight="1" thickBot="1">
      <c r="A82" s="2986" t="s">
        <v>1303</v>
      </c>
      <c r="B82" s="2987"/>
      <c r="C82" s="2987"/>
      <c r="D82" s="2987"/>
      <c r="E82" s="2987"/>
      <c r="F82" s="2987"/>
      <c r="G82" s="2987"/>
      <c r="H82" s="2988"/>
      <c r="I82" s="3273" t="s">
        <v>639</v>
      </c>
      <c r="J82" s="3274"/>
      <c r="K82" s="3274"/>
      <c r="L82" s="3274"/>
      <c r="M82" s="3275">
        <f>IF(ISERROR((1-(J81/J44))),0,(1-(J81/J44)))</f>
        <v>0</v>
      </c>
      <c r="N82" s="3275"/>
      <c r="O82" s="3275"/>
      <c r="P82" s="3276"/>
      <c r="Q82" s="805"/>
    </row>
    <row r="83" spans="1:17" ht="21.75" customHeight="1" thickBot="1">
      <c r="A83" s="2986" t="s">
        <v>1304</v>
      </c>
      <c r="B83" s="2987"/>
      <c r="C83" s="2987"/>
      <c r="D83" s="2987"/>
      <c r="E83" s="2987"/>
      <c r="F83" s="2987"/>
      <c r="G83" s="2987"/>
      <c r="H83" s="2988"/>
      <c r="I83" s="3273" t="s">
        <v>640</v>
      </c>
      <c r="J83" s="3274"/>
      <c r="K83" s="3274"/>
      <c r="L83" s="3274"/>
      <c r="M83" s="3275" t="e">
        <f>IF(G4="その他(上記用途区分以外)",L5/100*M46*M82,L4*M46*M82)</f>
        <v>#VALUE!</v>
      </c>
      <c r="N83" s="3275"/>
      <c r="O83" s="3275"/>
      <c r="P83" s="3276"/>
      <c r="Q83" s="805"/>
    </row>
    <row r="84" spans="1:17" ht="15" customHeight="1">
      <c r="A84" s="711"/>
      <c r="B84" s="711"/>
      <c r="C84" s="711"/>
      <c r="D84" s="711"/>
      <c r="E84" s="711"/>
      <c r="F84" s="711"/>
      <c r="G84" s="711"/>
      <c r="H84" s="711"/>
      <c r="I84" s="711"/>
      <c r="J84" s="711"/>
      <c r="K84" s="711"/>
      <c r="L84" s="711"/>
      <c r="M84" s="711"/>
      <c r="N84" s="711"/>
      <c r="O84" s="711"/>
      <c r="P84" s="711"/>
      <c r="Q84" s="711"/>
    </row>
  </sheetData>
  <sheetProtection algorithmName="SHA-512" hashValue="R+3QdQ1imKwtJN5OAqtzDMYHtCcHS7pN+M3ziUyxp7Pbo7jP1YTbJm/1Mvm74vrfhOChGk3vx4JMWIQv2lrigA==" saltValue="NHYKpjoI+XDVpxOhHiIWiQ==" spinCount="100000" sheet="1" formatCells="0" formatColumns="0" formatRows="0" insertColumns="0" insertRows="0" deleteColumns="0" deleteRows="0" sort="0" autoFilter="0"/>
  <mergeCells count="291">
    <mergeCell ref="D16:E16"/>
    <mergeCell ref="F16:G16"/>
    <mergeCell ref="I16:L16"/>
    <mergeCell ref="M16:P16"/>
    <mergeCell ref="D17:E17"/>
    <mergeCell ref="F17:G17"/>
    <mergeCell ref="I17:L17"/>
    <mergeCell ref="A7:A10"/>
    <mergeCell ref="B7:B10"/>
    <mergeCell ref="C7:C10"/>
    <mergeCell ref="D7:G7"/>
    <mergeCell ref="H7:H9"/>
    <mergeCell ref="I7:P7"/>
    <mergeCell ref="M10:P10"/>
    <mergeCell ref="I15:L15"/>
    <mergeCell ref="M15:P15"/>
    <mergeCell ref="G4:K4"/>
    <mergeCell ref="L4:M4"/>
    <mergeCell ref="G5:K5"/>
    <mergeCell ref="A6:C6"/>
    <mergeCell ref="A4:F5"/>
    <mergeCell ref="M17:P17"/>
    <mergeCell ref="D14:E14"/>
    <mergeCell ref="F14:G14"/>
    <mergeCell ref="I14:L14"/>
    <mergeCell ref="M13:P13"/>
    <mergeCell ref="D11:E11"/>
    <mergeCell ref="F11:G11"/>
    <mergeCell ref="I11:L11"/>
    <mergeCell ref="M11:P11"/>
    <mergeCell ref="D12:E12"/>
    <mergeCell ref="F12:G12"/>
    <mergeCell ref="I12:L12"/>
    <mergeCell ref="M12:P12"/>
    <mergeCell ref="D13:E13"/>
    <mergeCell ref="F13:G13"/>
    <mergeCell ref="I13:L13"/>
    <mergeCell ref="M14:P14"/>
    <mergeCell ref="D15:E15"/>
    <mergeCell ref="F15:G15"/>
    <mergeCell ref="Q7:Q10"/>
    <mergeCell ref="D8:G8"/>
    <mergeCell ref="I8:P8"/>
    <mergeCell ref="D9:E9"/>
    <mergeCell ref="F9:G9"/>
    <mergeCell ref="I9:L9"/>
    <mergeCell ref="M9:P9"/>
    <mergeCell ref="D10:E10"/>
    <mergeCell ref="F10:G10"/>
    <mergeCell ref="I10:L10"/>
    <mergeCell ref="D21:E21"/>
    <mergeCell ref="F21:G21"/>
    <mergeCell ref="I21:L21"/>
    <mergeCell ref="M21:P21"/>
    <mergeCell ref="D18:E18"/>
    <mergeCell ref="F18:G18"/>
    <mergeCell ref="I18:L18"/>
    <mergeCell ref="M18:P18"/>
    <mergeCell ref="D19:E19"/>
    <mergeCell ref="F19:G19"/>
    <mergeCell ref="I19:L19"/>
    <mergeCell ref="M19:P19"/>
    <mergeCell ref="I20:L20"/>
    <mergeCell ref="M20:P20"/>
    <mergeCell ref="D29:E29"/>
    <mergeCell ref="F29:G29"/>
    <mergeCell ref="I29:L29"/>
    <mergeCell ref="M29:P29"/>
    <mergeCell ref="B22:G22"/>
    <mergeCell ref="J22:L22"/>
    <mergeCell ref="N22:P22"/>
    <mergeCell ref="D23:E23"/>
    <mergeCell ref="F23:G23"/>
    <mergeCell ref="I23:L23"/>
    <mergeCell ref="M23:P23"/>
    <mergeCell ref="D24:E24"/>
    <mergeCell ref="F24:G24"/>
    <mergeCell ref="I24:L24"/>
    <mergeCell ref="M24:P24"/>
    <mergeCell ref="I25:L25"/>
    <mergeCell ref="M25:P25"/>
    <mergeCell ref="I26:L26"/>
    <mergeCell ref="M26:P26"/>
    <mergeCell ref="I27:L27"/>
    <mergeCell ref="M27:P27"/>
    <mergeCell ref="I28:L28"/>
    <mergeCell ref="M28:P28"/>
    <mergeCell ref="D30:E30"/>
    <mergeCell ref="F30:G30"/>
    <mergeCell ref="I30:L30"/>
    <mergeCell ref="M30:P30"/>
    <mergeCell ref="D31:E31"/>
    <mergeCell ref="F31:G31"/>
    <mergeCell ref="I31:L31"/>
    <mergeCell ref="M31:P31"/>
    <mergeCell ref="D36:E36"/>
    <mergeCell ref="F36:G36"/>
    <mergeCell ref="I36:L36"/>
    <mergeCell ref="M36:P36"/>
    <mergeCell ref="D32:E32"/>
    <mergeCell ref="F32:G32"/>
    <mergeCell ref="I32:L32"/>
    <mergeCell ref="M32:P32"/>
    <mergeCell ref="D33:E33"/>
    <mergeCell ref="F33:G33"/>
    <mergeCell ref="I33:L33"/>
    <mergeCell ref="M33:P33"/>
    <mergeCell ref="D37:E37"/>
    <mergeCell ref="F37:G37"/>
    <mergeCell ref="I37:L37"/>
    <mergeCell ref="M37:P37"/>
    <mergeCell ref="D34:E34"/>
    <mergeCell ref="F34:G34"/>
    <mergeCell ref="I34:L34"/>
    <mergeCell ref="M34:P34"/>
    <mergeCell ref="D35:E35"/>
    <mergeCell ref="F35:G35"/>
    <mergeCell ref="I35:L35"/>
    <mergeCell ref="M35:P35"/>
    <mergeCell ref="D40:E40"/>
    <mergeCell ref="F40:G40"/>
    <mergeCell ref="I40:L40"/>
    <mergeCell ref="M40:P40"/>
    <mergeCell ref="D41:E41"/>
    <mergeCell ref="F41:G41"/>
    <mergeCell ref="I41:L41"/>
    <mergeCell ref="M41:P41"/>
    <mergeCell ref="D38:E38"/>
    <mergeCell ref="F38:G38"/>
    <mergeCell ref="I38:L38"/>
    <mergeCell ref="M38:P38"/>
    <mergeCell ref="D39:E39"/>
    <mergeCell ref="F39:G39"/>
    <mergeCell ref="I39:L39"/>
    <mergeCell ref="M39:P39"/>
    <mergeCell ref="B44:G44"/>
    <mergeCell ref="J44:L44"/>
    <mergeCell ref="N44:P44"/>
    <mergeCell ref="A45:G45"/>
    <mergeCell ref="I45:L45"/>
    <mergeCell ref="M45:P45"/>
    <mergeCell ref="D42:E42"/>
    <mergeCell ref="F42:G42"/>
    <mergeCell ref="I42:L42"/>
    <mergeCell ref="M42:P42"/>
    <mergeCell ref="D43:E43"/>
    <mergeCell ref="F43:G43"/>
    <mergeCell ref="I43:L43"/>
    <mergeCell ref="M43:P43"/>
    <mergeCell ref="A46:G46"/>
    <mergeCell ref="I46:L46"/>
    <mergeCell ref="M46:P46"/>
    <mergeCell ref="A49:C49"/>
    <mergeCell ref="A50:A53"/>
    <mergeCell ref="B50:B53"/>
    <mergeCell ref="C50:C53"/>
    <mergeCell ref="D50:G50"/>
    <mergeCell ref="H50:H52"/>
    <mergeCell ref="I50:P50"/>
    <mergeCell ref="D60:E60"/>
    <mergeCell ref="F60:G60"/>
    <mergeCell ref="I60:L60"/>
    <mergeCell ref="M60:P60"/>
    <mergeCell ref="D61:E61"/>
    <mergeCell ref="F61:G61"/>
    <mergeCell ref="I61:L61"/>
    <mergeCell ref="Q50:Q53"/>
    <mergeCell ref="D51:G51"/>
    <mergeCell ref="I51:P51"/>
    <mergeCell ref="D52:E52"/>
    <mergeCell ref="F52:G52"/>
    <mergeCell ref="I52:L52"/>
    <mergeCell ref="M52:P52"/>
    <mergeCell ref="D53:E53"/>
    <mergeCell ref="F53:G53"/>
    <mergeCell ref="I53:L53"/>
    <mergeCell ref="M53:P53"/>
    <mergeCell ref="D58:E58"/>
    <mergeCell ref="F58:G58"/>
    <mergeCell ref="I58:L58"/>
    <mergeCell ref="M58:P58"/>
    <mergeCell ref="D59:E59"/>
    <mergeCell ref="F59:G59"/>
    <mergeCell ref="I59:L59"/>
    <mergeCell ref="M59:P59"/>
    <mergeCell ref="D54:E54"/>
    <mergeCell ref="F54:G54"/>
    <mergeCell ref="I54:L54"/>
    <mergeCell ref="M54:P54"/>
    <mergeCell ref="D55:E55"/>
    <mergeCell ref="F55:G55"/>
    <mergeCell ref="I55:L55"/>
    <mergeCell ref="M55:P55"/>
    <mergeCell ref="D56:E56"/>
    <mergeCell ref="F56:G56"/>
    <mergeCell ref="I56:L56"/>
    <mergeCell ref="M56:P56"/>
    <mergeCell ref="D57:E57"/>
    <mergeCell ref="F57:G57"/>
    <mergeCell ref="I57:L57"/>
    <mergeCell ref="M57:P57"/>
    <mergeCell ref="M61:P61"/>
    <mergeCell ref="D65:E65"/>
    <mergeCell ref="F65:G65"/>
    <mergeCell ref="I65:L65"/>
    <mergeCell ref="M65:P65"/>
    <mergeCell ref="D66:E66"/>
    <mergeCell ref="F66:G66"/>
    <mergeCell ref="I66:L66"/>
    <mergeCell ref="M66:P66"/>
    <mergeCell ref="D64:E64"/>
    <mergeCell ref="F64:G64"/>
    <mergeCell ref="I64:L64"/>
    <mergeCell ref="M64:P64"/>
    <mergeCell ref="D62:E62"/>
    <mergeCell ref="F62:G62"/>
    <mergeCell ref="I62:L62"/>
    <mergeCell ref="M62:P62"/>
    <mergeCell ref="D63:E63"/>
    <mergeCell ref="D67:E67"/>
    <mergeCell ref="F67:G67"/>
    <mergeCell ref="I67:L67"/>
    <mergeCell ref="M67:P67"/>
    <mergeCell ref="D68:E68"/>
    <mergeCell ref="F68:G68"/>
    <mergeCell ref="I68:L68"/>
    <mergeCell ref="M68:P68"/>
    <mergeCell ref="F63:G63"/>
    <mergeCell ref="I63:L63"/>
    <mergeCell ref="M63:P63"/>
    <mergeCell ref="D71:E71"/>
    <mergeCell ref="F71:G71"/>
    <mergeCell ref="I71:L71"/>
    <mergeCell ref="M71:P71"/>
    <mergeCell ref="D72:E72"/>
    <mergeCell ref="F72:G72"/>
    <mergeCell ref="I72:L72"/>
    <mergeCell ref="M72:P72"/>
    <mergeCell ref="D69:E69"/>
    <mergeCell ref="F69:G69"/>
    <mergeCell ref="I69:L69"/>
    <mergeCell ref="M69:P69"/>
    <mergeCell ref="D70:E70"/>
    <mergeCell ref="F70:G70"/>
    <mergeCell ref="I70:L70"/>
    <mergeCell ref="M70:P70"/>
    <mergeCell ref="D75:E75"/>
    <mergeCell ref="F75:G75"/>
    <mergeCell ref="I75:L75"/>
    <mergeCell ref="M75:P75"/>
    <mergeCell ref="D74:E74"/>
    <mergeCell ref="F74:G74"/>
    <mergeCell ref="I74:L74"/>
    <mergeCell ref="M74:P74"/>
    <mergeCell ref="D73:E73"/>
    <mergeCell ref="F73:G73"/>
    <mergeCell ref="I73:L73"/>
    <mergeCell ref="M73:P73"/>
    <mergeCell ref="M79:P79"/>
    <mergeCell ref="D76:E76"/>
    <mergeCell ref="F76:G76"/>
    <mergeCell ref="I76:L76"/>
    <mergeCell ref="M76:P76"/>
    <mergeCell ref="D77:E77"/>
    <mergeCell ref="F77:G77"/>
    <mergeCell ref="I77:L77"/>
    <mergeCell ref="M77:P77"/>
    <mergeCell ref="A2:C2"/>
    <mergeCell ref="P2:Q2"/>
    <mergeCell ref="D2:O2"/>
    <mergeCell ref="A1:Q1"/>
    <mergeCell ref="A83:H83"/>
    <mergeCell ref="I83:L83"/>
    <mergeCell ref="M83:P83"/>
    <mergeCell ref="B81:G81"/>
    <mergeCell ref="J81:L81"/>
    <mergeCell ref="N81:P81"/>
    <mergeCell ref="A82:H82"/>
    <mergeCell ref="I82:L82"/>
    <mergeCell ref="M82:P82"/>
    <mergeCell ref="D80:E80"/>
    <mergeCell ref="F80:G80"/>
    <mergeCell ref="I80:L80"/>
    <mergeCell ref="M80:P80"/>
    <mergeCell ref="D78:E78"/>
    <mergeCell ref="F78:G78"/>
    <mergeCell ref="I78:L78"/>
    <mergeCell ref="M78:P78"/>
    <mergeCell ref="D79:E79"/>
    <mergeCell ref="F79:G79"/>
    <mergeCell ref="I79:L79"/>
  </mergeCells>
  <phoneticPr fontId="2"/>
  <conditionalFormatting sqref="L5">
    <cfRule type="expression" dxfId="13" priority="1" stopIfTrue="1">
      <formula>G4="その他(上記用途区分以外)"</formula>
    </cfRule>
  </conditionalFormatting>
  <dataValidations count="1">
    <dataValidation type="list" allowBlank="1" showInputMessage="1" showErrorMessage="1" sqref="G4" xr:uid="{55A30F17-9B29-4A65-845C-27B846E785F8}">
      <formula1>"事務所,学校,物販店,飲食店,集会所,病院,ホテル,その他(上記用途区分以外)"</formula1>
    </dataValidation>
  </dataValidations>
  <printOptions horizontalCentered="1"/>
  <pageMargins left="0.78740157480314965" right="0.39370078740157483" top="0.59055118110236227" bottom="0.59055118110236227" header="0.39370078740157483" footer="0"/>
  <pageSetup paperSize="9" scale="61" orientation="portrait" r:id="rId1"/>
  <headerFooter alignWithMargins="0">
    <oddHeader>&amp;R&amp;14参考様式１－５④ 空調_二次側</oddHead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DF805-2A27-49A6-9746-554DFB3F8750}">
  <sheetPr codeName="Sheet28">
    <tabColor rgb="FF99FF99"/>
    <pageSetUpPr fitToPage="1"/>
  </sheetPr>
  <dimension ref="A1:X84"/>
  <sheetViews>
    <sheetView showGridLines="0" view="pageBreakPreview" zoomScaleNormal="100" zoomScaleSheetLayoutView="100" workbookViewId="0">
      <selection activeCell="G4" sqref="G4:J4"/>
    </sheetView>
  </sheetViews>
  <sheetFormatPr defaultColWidth="9.5546875" defaultRowHeight="13.2"/>
  <cols>
    <col min="1" max="1" width="10.6640625" style="709" customWidth="1"/>
    <col min="2" max="2" width="10.109375" style="709" customWidth="1"/>
    <col min="3" max="3" width="25" style="709" customWidth="1"/>
    <col min="4" max="6" width="14" style="709" customWidth="1"/>
    <col min="7" max="7" width="12.109375" style="709" customWidth="1"/>
    <col min="8" max="8" width="2.109375" style="709" customWidth="1"/>
    <col min="9" max="9" width="14.44140625" style="709" customWidth="1"/>
    <col min="10" max="10" width="2.109375" style="709" customWidth="1"/>
    <col min="11" max="11" width="11.6640625" style="709" customWidth="1"/>
    <col min="12" max="12" width="2.109375" style="709" customWidth="1"/>
    <col min="13" max="13" width="11.6640625" style="709" customWidth="1"/>
    <col min="14" max="14" width="17.109375" style="709" customWidth="1"/>
    <col min="15" max="15" width="9.5546875" style="810"/>
    <col min="16" max="16" width="12.109375" style="709" hidden="1" customWidth="1"/>
    <col min="17" max="17" width="17.6640625" style="709" hidden="1" customWidth="1"/>
    <col min="18" max="18" width="9.5546875" style="1009"/>
    <col min="19" max="16384" width="9.5546875" style="709"/>
  </cols>
  <sheetData>
    <row r="1" spans="1:24" s="185" customFormat="1" ht="25.05" customHeight="1" thickBot="1">
      <c r="A1" s="3272" t="s">
        <v>1174</v>
      </c>
      <c r="B1" s="3272"/>
      <c r="C1" s="3272"/>
      <c r="D1" s="3272"/>
      <c r="E1" s="3272"/>
      <c r="F1" s="3272"/>
      <c r="G1" s="3272"/>
      <c r="H1" s="3272"/>
      <c r="I1" s="3272"/>
      <c r="J1" s="3272"/>
      <c r="K1" s="3272"/>
      <c r="L1" s="3272"/>
      <c r="M1" s="3272"/>
      <c r="N1" s="3272"/>
      <c r="O1" s="1178"/>
      <c r="P1" s="1178"/>
      <c r="Q1" s="1178"/>
      <c r="R1" s="1178"/>
      <c r="S1" s="1178"/>
      <c r="T1" s="1178"/>
      <c r="U1" s="1178"/>
      <c r="V1" s="1178"/>
      <c r="W1" s="1178"/>
      <c r="X1" s="1178"/>
    </row>
    <row r="2" spans="1:24" s="151" customFormat="1" ht="30" customHeight="1" thickBot="1">
      <c r="A2" s="2891" t="s">
        <v>287</v>
      </c>
      <c r="B2" s="2893"/>
      <c r="C2" s="2895" t="str">
        <f>IF('参考様式1-1'!D3="","",'参考様式1-1'!D3)</f>
        <v/>
      </c>
      <c r="D2" s="2895"/>
      <c r="E2" s="2895"/>
      <c r="F2" s="2895"/>
      <c r="G2" s="2895"/>
      <c r="H2" s="2895"/>
      <c r="I2" s="2895"/>
      <c r="J2" s="2896"/>
      <c r="K2" s="2891" t="str">
        <f>'参考様式1-1'!M3</f>
        <v>１棟目／計１棟</v>
      </c>
      <c r="L2" s="2892"/>
      <c r="M2" s="2892"/>
      <c r="N2" s="2893"/>
      <c r="O2" s="161"/>
      <c r="P2" s="161"/>
      <c r="Q2" s="161"/>
      <c r="R2" s="161"/>
      <c r="S2" s="161"/>
      <c r="T2" s="161"/>
      <c r="U2" s="161"/>
      <c r="V2" s="161"/>
      <c r="W2" s="161"/>
      <c r="X2" s="161"/>
    </row>
    <row r="3" spans="1:24" ht="15" customHeight="1" thickBot="1"/>
    <row r="4" spans="1:24" ht="15" customHeight="1" thickBot="1">
      <c r="A4" s="3262" t="s">
        <v>641</v>
      </c>
      <c r="B4" s="3263"/>
      <c r="C4" s="3263"/>
      <c r="D4" s="3263"/>
      <c r="E4" s="3263"/>
      <c r="F4" s="3264"/>
      <c r="G4" s="3119"/>
      <c r="H4" s="3120"/>
      <c r="I4" s="3120"/>
      <c r="J4" s="3121"/>
      <c r="K4" s="3122" t="str">
        <f>IF(OR(G4="物販店",G4="飲食店",G4="集会所"),0.1,IF(G4="病院",0.4,IF(G4="ホテル",0.3,"-")))</f>
        <v>-</v>
      </c>
      <c r="L4" s="3124"/>
    </row>
    <row r="5" spans="1:24" ht="15" customHeight="1" thickBot="1">
      <c r="A5" s="3265"/>
      <c r="B5" s="3266"/>
      <c r="C5" s="3266"/>
      <c r="D5" s="3266"/>
      <c r="E5" s="3266"/>
      <c r="F5" s="3267"/>
      <c r="G5" s="3094" t="s">
        <v>519</v>
      </c>
      <c r="H5" s="3095"/>
      <c r="I5" s="3095"/>
      <c r="J5" s="3096"/>
      <c r="K5" s="811"/>
      <c r="L5" s="756" t="s">
        <v>520</v>
      </c>
    </row>
    <row r="6" spans="1:24" ht="25.05" customHeight="1" thickBot="1">
      <c r="A6" s="3099" t="s">
        <v>521</v>
      </c>
      <c r="B6" s="3100"/>
      <c r="C6" s="3101"/>
      <c r="D6" s="749"/>
      <c r="E6" s="749"/>
      <c r="F6" s="749"/>
      <c r="G6" s="711"/>
      <c r="H6" s="711"/>
      <c r="I6" s="711"/>
      <c r="J6" s="711"/>
      <c r="K6" s="711"/>
      <c r="L6" s="711"/>
      <c r="M6" s="711"/>
      <c r="N6" s="711"/>
    </row>
    <row r="7" spans="1:24" ht="15" customHeight="1" thickBot="1">
      <c r="A7" s="3144" t="s">
        <v>603</v>
      </c>
      <c r="B7" s="2965" t="s">
        <v>523</v>
      </c>
      <c r="C7" s="3370" t="s">
        <v>524</v>
      </c>
      <c r="D7" s="2971" t="s">
        <v>525</v>
      </c>
      <c r="E7" s="2972"/>
      <c r="F7" s="2972"/>
      <c r="G7" s="3006" t="s">
        <v>526</v>
      </c>
      <c r="H7" s="2974" t="s">
        <v>527</v>
      </c>
      <c r="I7" s="2981"/>
      <c r="J7" s="3152" t="s">
        <v>528</v>
      </c>
      <c r="K7" s="3305"/>
      <c r="L7" s="3305"/>
      <c r="M7" s="3153"/>
      <c r="N7" s="3006" t="s">
        <v>529</v>
      </c>
    </row>
    <row r="8" spans="1:24" ht="15" customHeight="1" thickBot="1">
      <c r="A8" s="3144"/>
      <c r="B8" s="2966"/>
      <c r="C8" s="3371"/>
      <c r="D8" s="940" t="s">
        <v>530</v>
      </c>
      <c r="E8" s="941" t="s">
        <v>531</v>
      </c>
      <c r="F8" s="942" t="s">
        <v>642</v>
      </c>
      <c r="G8" s="3007"/>
      <c r="H8" s="2978"/>
      <c r="I8" s="3365"/>
      <c r="J8" s="3394" t="s">
        <v>533</v>
      </c>
      <c r="K8" s="3395"/>
      <c r="L8" s="3013" t="str">
        <f>VLOOKUP(F8,$P$8:$Q$10,2,FALSE)</f>
        <v>燃料消費量(灯油)</v>
      </c>
      <c r="M8" s="3015"/>
      <c r="N8" s="3007"/>
      <c r="P8" s="709" t="s">
        <v>1017</v>
      </c>
      <c r="Q8" s="709" t="s">
        <v>1020</v>
      </c>
    </row>
    <row r="9" spans="1:24" ht="15" customHeight="1" thickBot="1">
      <c r="A9" s="3144"/>
      <c r="B9" s="2967"/>
      <c r="C9" s="3372"/>
      <c r="D9" s="715" t="s">
        <v>536</v>
      </c>
      <c r="E9" s="716" t="s">
        <v>536</v>
      </c>
      <c r="F9" s="812" t="s">
        <v>1025</v>
      </c>
      <c r="G9" s="761" t="s">
        <v>611</v>
      </c>
      <c r="H9" s="3172" t="s">
        <v>536</v>
      </c>
      <c r="I9" s="2928"/>
      <c r="J9" s="2927" t="s">
        <v>540</v>
      </c>
      <c r="K9" s="2928"/>
      <c r="L9" s="3367" t="str">
        <f>VLOOKUP(F9,$P$13:$Q$16,2,FALSE)</f>
        <v>kcal/h</v>
      </c>
      <c r="M9" s="3368"/>
      <c r="N9" s="3008"/>
      <c r="P9" s="709" t="s">
        <v>1018</v>
      </c>
      <c r="Q9" s="709" t="s">
        <v>1021</v>
      </c>
    </row>
    <row r="10" spans="1:24" ht="15" customHeight="1">
      <c r="A10" s="1280"/>
      <c r="B10" s="718"/>
      <c r="C10" s="719"/>
      <c r="D10" s="813"/>
      <c r="E10" s="814"/>
      <c r="F10" s="814"/>
      <c r="G10" s="815"/>
      <c r="H10" s="3175" t="str">
        <f>IF(ISERROR(IF(OR(D10,G10)="", "", D10*G10)),"",IF(OR(D10,G10)="", "", D10*G10))</f>
        <v/>
      </c>
      <c r="I10" s="3176"/>
      <c r="J10" s="3300" t="str">
        <f>IF(ISERROR(IF(OR(E10,G10)="", "", E10*G10)),"",IF(OR(E10,G10)="", "", E10*G10))</f>
        <v/>
      </c>
      <c r="K10" s="3176"/>
      <c r="L10" s="3300" t="str">
        <f>IF(ISERROR(IF(OR(F10,G10)="", "", F10*G10)),"",IF(OR(F10,G10)="", "", F10*G10))</f>
        <v/>
      </c>
      <c r="M10" s="3301"/>
      <c r="N10" s="816"/>
      <c r="P10" s="709" t="s">
        <v>1019</v>
      </c>
      <c r="Q10" s="709" t="s">
        <v>1022</v>
      </c>
    </row>
    <row r="11" spans="1:24" ht="15" customHeight="1">
      <c r="A11" s="1281"/>
      <c r="B11" s="724"/>
      <c r="C11" s="725"/>
      <c r="D11" s="726"/>
      <c r="E11" s="727"/>
      <c r="F11" s="727"/>
      <c r="G11" s="817"/>
      <c r="H11" s="3182" t="str">
        <f>IF(ISERROR(IF(OR(D11,G11)="", "", D11*G11)),"",IF(OR(D11,G11)="", "", D11*G11))</f>
        <v/>
      </c>
      <c r="I11" s="3183"/>
      <c r="J11" s="3293" t="str">
        <f>IF(ISERROR(IF(OR(E11,G11)="", "", E11*G11)),"",IF(OR(E11,G11)="", "", E11*G11))</f>
        <v/>
      </c>
      <c r="K11" s="3183"/>
      <c r="L11" s="3293" t="str">
        <f>IF(ISERROR(IF(OR(F11,G11)="", "", F11*G11)),"",IF(OR(F11,G11)="", "", F11*G11))</f>
        <v/>
      </c>
      <c r="M11" s="3294"/>
      <c r="N11" s="731"/>
    </row>
    <row r="12" spans="1:24" ht="15" customHeight="1">
      <c r="A12" s="1281"/>
      <c r="B12" s="724"/>
      <c r="C12" s="725"/>
      <c r="D12" s="726"/>
      <c r="E12" s="727"/>
      <c r="F12" s="727"/>
      <c r="G12" s="817"/>
      <c r="H12" s="3182" t="str">
        <f>IF(ISERROR(IF(OR(D12,G12)="", "", D12*G12)),"",IF(OR(D12,G12)="", "", D12*G12))</f>
        <v/>
      </c>
      <c r="I12" s="3183"/>
      <c r="J12" s="3293" t="str">
        <f>IF(ISERROR(IF(OR(E12,G12)="", "", E12*G12)),"",IF(OR(E12,G12)="", "", E12*G12))</f>
        <v/>
      </c>
      <c r="K12" s="3183"/>
      <c r="L12" s="3293" t="str">
        <f>IF(ISERROR(IF(OR(F12,G12)="", "", F12*G12)),"",IF(OR(F12,G12)="", "", F12*G12))</f>
        <v/>
      </c>
      <c r="M12" s="3294"/>
      <c r="N12" s="731"/>
    </row>
    <row r="13" spans="1:24" ht="15" customHeight="1">
      <c r="A13" s="1281"/>
      <c r="B13" s="724"/>
      <c r="C13" s="725"/>
      <c r="D13" s="726"/>
      <c r="E13" s="727"/>
      <c r="F13" s="727"/>
      <c r="G13" s="817"/>
      <c r="H13" s="3182" t="str">
        <f>IF(ISERROR(IF(OR(D13,G13)="", "", D13*G13)),"",IF(OR(D13,G13)="", "", D13*G13))</f>
        <v/>
      </c>
      <c r="I13" s="3183"/>
      <c r="J13" s="3293" t="str">
        <f>IF(ISERROR(IF(OR(E13,G13)="", "", E13*G13)),"",IF(OR(E13,G13)="", "", E13*G13))</f>
        <v/>
      </c>
      <c r="K13" s="3183"/>
      <c r="L13" s="3293" t="str">
        <f>IF(ISERROR(IF(OR(F13,G13)="", "", F13*G13)),"",IF(OR(F13,G13)="", "", F13*G13))</f>
        <v/>
      </c>
      <c r="M13" s="3294"/>
      <c r="N13" s="731"/>
      <c r="P13" s="709" t="s">
        <v>1024</v>
      </c>
      <c r="Q13" s="709" t="s">
        <v>1029</v>
      </c>
    </row>
    <row r="14" spans="1:24" ht="15" customHeight="1">
      <c r="A14" s="1281"/>
      <c r="B14" s="724"/>
      <c r="C14" s="725"/>
      <c r="D14" s="726"/>
      <c r="E14" s="727"/>
      <c r="F14" s="727"/>
      <c r="G14" s="817"/>
      <c r="H14" s="3182" t="str">
        <f>IF(ISERROR(IF(OR(D14,G14)="", "", D14*G14)),"",IF(OR(D14,G14)="", "", D14*G14))</f>
        <v/>
      </c>
      <c r="I14" s="3183"/>
      <c r="J14" s="3293" t="str">
        <f>IF(ISERROR(IF(OR(E14,G14)="", "", E14*G14)),"",IF(OR(E14,G14)="", "", E14*G14))</f>
        <v/>
      </c>
      <c r="K14" s="3183"/>
      <c r="L14" s="3293" t="str">
        <f>IF(ISERROR(IF(OR(F14,G14)="", "", F14*G14)),"",IF(OR(F14,G14)="", "", F14*G14))</f>
        <v/>
      </c>
      <c r="M14" s="3294"/>
      <c r="N14" s="731"/>
      <c r="P14" s="709" t="s">
        <v>1025</v>
      </c>
      <c r="Q14" s="709" t="s">
        <v>1027</v>
      </c>
    </row>
    <row r="15" spans="1:24" ht="15" customHeight="1">
      <c r="A15" s="1294" t="s">
        <v>1177</v>
      </c>
      <c r="B15" s="724"/>
      <c r="C15" s="725"/>
      <c r="D15" s="726"/>
      <c r="E15" s="727"/>
      <c r="F15" s="727"/>
      <c r="G15" s="817"/>
      <c r="H15" s="3182" t="str">
        <f t="shared" ref="H15:H21" si="0">IF(ISERROR(IF(OR(D15,G15)="", "", D15*G15)),"",IF(OR(D15,G15)="", "", D15*G15))</f>
        <v/>
      </c>
      <c r="I15" s="3183"/>
      <c r="J15" s="3293" t="str">
        <f t="shared" ref="J15:J24" si="1">IF(ISERROR(IF(OR(E15,G15)="", "", E15*G15)),"",IF(OR(E15,G15)="", "", E15*G15))</f>
        <v/>
      </c>
      <c r="K15" s="3183"/>
      <c r="L15" s="3293" t="str">
        <f t="shared" ref="L15:L24" si="2">IF(ISERROR(IF(OR(F15,G15)="", "", F15*G15)),"",IF(OR(F15,G15)="", "", F15*G15))</f>
        <v/>
      </c>
      <c r="M15" s="3294"/>
      <c r="N15" s="731"/>
      <c r="P15" s="709" t="s">
        <v>1026</v>
      </c>
      <c r="Q15" s="709" t="s">
        <v>1028</v>
      </c>
    </row>
    <row r="16" spans="1:24" ht="15" customHeight="1">
      <c r="A16" s="1293" t="s">
        <v>1178</v>
      </c>
      <c r="B16" s="724"/>
      <c r="C16" s="725"/>
      <c r="D16" s="726"/>
      <c r="E16" s="727"/>
      <c r="F16" s="727"/>
      <c r="G16" s="817"/>
      <c r="H16" s="3182" t="str">
        <f t="shared" si="0"/>
        <v/>
      </c>
      <c r="I16" s="3183"/>
      <c r="J16" s="3293" t="str">
        <f t="shared" si="1"/>
        <v/>
      </c>
      <c r="K16" s="3183"/>
      <c r="L16" s="3293" t="str">
        <f t="shared" si="2"/>
        <v/>
      </c>
      <c r="M16" s="3294"/>
      <c r="N16" s="731"/>
      <c r="P16" s="709" t="s">
        <v>1012</v>
      </c>
      <c r="Q16" s="709" t="s">
        <v>1013</v>
      </c>
    </row>
    <row r="17" spans="1:14" ht="15" customHeight="1">
      <c r="A17" s="1384" t="s">
        <v>1179</v>
      </c>
      <c r="B17" s="724"/>
      <c r="C17" s="725"/>
      <c r="D17" s="726"/>
      <c r="E17" s="727"/>
      <c r="F17" s="727"/>
      <c r="G17" s="817"/>
      <c r="H17" s="3182" t="str">
        <f t="shared" si="0"/>
        <v/>
      </c>
      <c r="I17" s="3183"/>
      <c r="J17" s="3293" t="str">
        <f t="shared" si="1"/>
        <v/>
      </c>
      <c r="K17" s="3183"/>
      <c r="L17" s="3293" t="str">
        <f t="shared" si="2"/>
        <v/>
      </c>
      <c r="M17" s="3294"/>
      <c r="N17" s="731"/>
    </row>
    <row r="18" spans="1:14" ht="15" customHeight="1">
      <c r="A18" s="1281"/>
      <c r="B18" s="724"/>
      <c r="C18" s="725"/>
      <c r="D18" s="726"/>
      <c r="E18" s="727"/>
      <c r="F18" s="727"/>
      <c r="G18" s="817"/>
      <c r="H18" s="3182" t="str">
        <f t="shared" si="0"/>
        <v/>
      </c>
      <c r="I18" s="3183"/>
      <c r="J18" s="3293" t="str">
        <f t="shared" si="1"/>
        <v/>
      </c>
      <c r="K18" s="3183"/>
      <c r="L18" s="3293" t="str">
        <f t="shared" si="2"/>
        <v/>
      </c>
      <c r="M18" s="3294"/>
      <c r="N18" s="731"/>
    </row>
    <row r="19" spans="1:14" ht="15" customHeight="1">
      <c r="A19" s="1281"/>
      <c r="B19" s="724"/>
      <c r="C19" s="725"/>
      <c r="D19" s="726"/>
      <c r="E19" s="727"/>
      <c r="F19" s="727"/>
      <c r="G19" s="817"/>
      <c r="H19" s="3182" t="str">
        <f t="shared" si="0"/>
        <v/>
      </c>
      <c r="I19" s="3183"/>
      <c r="J19" s="3293" t="str">
        <f t="shared" si="1"/>
        <v/>
      </c>
      <c r="K19" s="3183"/>
      <c r="L19" s="3293" t="str">
        <f t="shared" si="2"/>
        <v/>
      </c>
      <c r="M19" s="3294"/>
      <c r="N19" s="731"/>
    </row>
    <row r="20" spans="1:14" ht="15" customHeight="1">
      <c r="A20" s="1281"/>
      <c r="B20" s="724"/>
      <c r="C20" s="725"/>
      <c r="D20" s="726"/>
      <c r="E20" s="727"/>
      <c r="F20" s="727"/>
      <c r="G20" s="817"/>
      <c r="H20" s="3182" t="str">
        <f t="shared" si="0"/>
        <v/>
      </c>
      <c r="I20" s="3183"/>
      <c r="J20" s="3293" t="str">
        <f t="shared" si="1"/>
        <v/>
      </c>
      <c r="K20" s="3183"/>
      <c r="L20" s="3293" t="str">
        <f t="shared" si="2"/>
        <v/>
      </c>
      <c r="M20" s="3294"/>
      <c r="N20" s="731"/>
    </row>
    <row r="21" spans="1:14" ht="15" customHeight="1">
      <c r="A21" s="1281"/>
      <c r="B21" s="724"/>
      <c r="C21" s="725"/>
      <c r="D21" s="726"/>
      <c r="E21" s="727"/>
      <c r="F21" s="727"/>
      <c r="G21" s="817"/>
      <c r="H21" s="3182" t="str">
        <f t="shared" si="0"/>
        <v/>
      </c>
      <c r="I21" s="3183"/>
      <c r="J21" s="3293" t="str">
        <f t="shared" si="1"/>
        <v/>
      </c>
      <c r="K21" s="3183"/>
      <c r="L21" s="3293" t="str">
        <f t="shared" si="2"/>
        <v/>
      </c>
      <c r="M21" s="3294"/>
      <c r="N21" s="731"/>
    </row>
    <row r="22" spans="1:14" ht="15" customHeight="1">
      <c r="A22" s="1281"/>
      <c r="B22" s="724"/>
      <c r="C22" s="725"/>
      <c r="D22" s="818"/>
      <c r="E22" s="819"/>
      <c r="F22" s="819"/>
      <c r="G22" s="820"/>
      <c r="H22" s="3182" t="str">
        <f>IF(ISERROR(IF(OR(D22,G22)="", "", D22*G22)),"",IF(OR(D22,G22)="", "", D22*G22))</f>
        <v/>
      </c>
      <c r="I22" s="3183"/>
      <c r="J22" s="3293" t="str">
        <f>IF(ISERROR(IF(OR(E22,G22)="", "", E22*G22)),"",IF(OR(E22,G22)="", "", E22*G22))</f>
        <v/>
      </c>
      <c r="K22" s="3183"/>
      <c r="L22" s="3293" t="str">
        <f>IF(ISERROR(IF(OR(F22,G22)="", "", F22*G22)),"",IF(OR(F22,G22)="", "", F22*G22))</f>
        <v/>
      </c>
      <c r="M22" s="3294"/>
      <c r="N22" s="731"/>
    </row>
    <row r="23" spans="1:14" ht="15" customHeight="1">
      <c r="A23" s="1281"/>
      <c r="B23" s="724"/>
      <c r="C23" s="725"/>
      <c r="D23" s="818"/>
      <c r="E23" s="819"/>
      <c r="F23" s="819"/>
      <c r="G23" s="820"/>
      <c r="H23" s="3182" t="str">
        <f>IF(ISERROR(IF(OR(D23,G23)="", "", D23*G23)),"",IF(OR(D23,G23)="", "", D23*G23))</f>
        <v/>
      </c>
      <c r="I23" s="3183"/>
      <c r="J23" s="3293" t="str">
        <f>IF(ISERROR(IF(OR(E23,G23)="", "", E23*G23)),"",IF(OR(E23,G23)="", "", E23*G23))</f>
        <v/>
      </c>
      <c r="K23" s="3183"/>
      <c r="L23" s="3293" t="str">
        <f>IF(ISERROR(IF(OR(F23,G23)="", "", F23*G23)),"",IF(OR(F23,G23)="", "", F23*G23))</f>
        <v/>
      </c>
      <c r="M23" s="3294"/>
      <c r="N23" s="731"/>
    </row>
    <row r="24" spans="1:14" ht="15" customHeight="1" thickBot="1">
      <c r="A24" s="1281"/>
      <c r="B24" s="724"/>
      <c r="C24" s="725"/>
      <c r="D24" s="821"/>
      <c r="E24" s="822"/>
      <c r="F24" s="822"/>
      <c r="G24" s="823"/>
      <c r="H24" s="3182" t="str">
        <f>IF(ISERROR(IF(OR(D24,G24)="", "", D24*G24)),"",IF(OR(D24,G24)="", "", D24*G24))</f>
        <v/>
      </c>
      <c r="I24" s="3183"/>
      <c r="J24" s="3286" t="str">
        <f t="shared" si="1"/>
        <v/>
      </c>
      <c r="K24" s="3200"/>
      <c r="L24" s="3286" t="str">
        <f t="shared" si="2"/>
        <v/>
      </c>
      <c r="M24" s="3287"/>
      <c r="N24" s="731"/>
    </row>
    <row r="25" spans="1:14" ht="15" customHeight="1" thickBot="1">
      <c r="A25" s="1282"/>
      <c r="B25" s="3069" t="s">
        <v>541</v>
      </c>
      <c r="C25" s="3070"/>
      <c r="D25" s="3070"/>
      <c r="E25" s="3070"/>
      <c r="F25" s="3071"/>
      <c r="G25" s="1258">
        <f>SUM(G10:G24)</f>
        <v>0</v>
      </c>
      <c r="H25" s="1221" t="s">
        <v>634</v>
      </c>
      <c r="I25" s="1253">
        <f>SUM(H10:I24)</f>
        <v>0</v>
      </c>
      <c r="J25" s="1226" t="s">
        <v>643</v>
      </c>
      <c r="K25" s="1254">
        <f>SUM(J10:K24)</f>
        <v>0</v>
      </c>
      <c r="L25" s="1226" t="s">
        <v>644</v>
      </c>
      <c r="M25" s="1255">
        <f>SUM(L10:M24)</f>
        <v>0</v>
      </c>
      <c r="N25" s="733"/>
    </row>
    <row r="26" spans="1:14" ht="15" customHeight="1" thickTop="1">
      <c r="A26" s="1283"/>
      <c r="B26" s="718"/>
      <c r="C26" s="719"/>
      <c r="D26" s="813"/>
      <c r="E26" s="814"/>
      <c r="F26" s="814"/>
      <c r="G26" s="815"/>
      <c r="H26" s="3192" t="str">
        <f>IF(ISERROR(IF(OR(D26,G26)="", "", D26*G26)),"",IF(OR(D26,G26)="", "", D26*G26))</f>
        <v/>
      </c>
      <c r="I26" s="3193"/>
      <c r="J26" s="3318" t="str">
        <f>IF(ISERROR(IF(OR(E26,G26)="", "", E26*G26)),"",IF(OR(E26,G26)="", "", E26*G26))</f>
        <v/>
      </c>
      <c r="K26" s="3193"/>
      <c r="L26" s="3318" t="str">
        <f>IF(ISERROR(IF(OR(F26,G26)="", "", F26*G26)),"",IF(OR(F26,G26)="", "", F26*G26))</f>
        <v/>
      </c>
      <c r="M26" s="3319"/>
      <c r="N26" s="816"/>
    </row>
    <row r="27" spans="1:14" ht="15" customHeight="1">
      <c r="A27" s="1281"/>
      <c r="B27" s="724"/>
      <c r="C27" s="725"/>
      <c r="D27" s="726"/>
      <c r="E27" s="727"/>
      <c r="F27" s="727"/>
      <c r="G27" s="817"/>
      <c r="H27" s="3182" t="str">
        <f t="shared" ref="H27:H39" si="3">IF(ISERROR(IF(OR(D27,G27)="", "", D27*G27)),"",IF(OR(D27,G27)="", "", D27*G27))</f>
        <v/>
      </c>
      <c r="I27" s="3183"/>
      <c r="J27" s="3293" t="str">
        <f t="shared" ref="J27:J40" si="4">IF(ISERROR(IF(OR(E27,G27)="", "", E27*G27)),"",IF(OR(E27,G27)="", "", E27*G27))</f>
        <v/>
      </c>
      <c r="K27" s="3183"/>
      <c r="L27" s="3293" t="str">
        <f t="shared" ref="L27:L39" si="5">IF(ISERROR(IF(OR(F27,G27)="", "", F27*G27)),"",IF(OR(F27,G27)="", "", F27*G27))</f>
        <v/>
      </c>
      <c r="M27" s="3294"/>
      <c r="N27" s="731"/>
    </row>
    <row r="28" spans="1:14" ht="15" customHeight="1">
      <c r="A28" s="1281"/>
      <c r="B28" s="724"/>
      <c r="C28" s="725"/>
      <c r="D28" s="726"/>
      <c r="E28" s="727"/>
      <c r="F28" s="727"/>
      <c r="G28" s="817"/>
      <c r="H28" s="3182" t="str">
        <f>IF(ISERROR(IF(OR(D28,G28)="", "", D28*G28)),"",IF(OR(D28,G28)="", "", D28*G28))</f>
        <v/>
      </c>
      <c r="I28" s="3183"/>
      <c r="J28" s="3293" t="str">
        <f>IF(ISERROR(IF(OR(E28,G28)="", "", E28*G28)),"",IF(OR(E28,G28)="", "", E28*G28))</f>
        <v/>
      </c>
      <c r="K28" s="3183"/>
      <c r="L28" s="3293" t="str">
        <f>IF(ISERROR(IF(OR(F28,G28)="", "", F28*G28)),"",IF(OR(F28,G28)="", "", F28*G28))</f>
        <v/>
      </c>
      <c r="M28" s="3294"/>
      <c r="N28" s="731"/>
    </row>
    <row r="29" spans="1:14" ht="15" customHeight="1">
      <c r="A29" s="1281"/>
      <c r="B29" s="724"/>
      <c r="C29" s="725"/>
      <c r="D29" s="726"/>
      <c r="E29" s="727"/>
      <c r="F29" s="727"/>
      <c r="G29" s="817"/>
      <c r="H29" s="3182" t="str">
        <f>IF(ISERROR(IF(OR(D29,G29)="", "", D29*G29)),"",IF(OR(D29,G29)="", "", D29*G29))</f>
        <v/>
      </c>
      <c r="I29" s="3183"/>
      <c r="J29" s="3293" t="str">
        <f>IF(ISERROR(IF(OR(E29,G29)="", "", E29*G29)),"",IF(OR(E29,G29)="", "", E29*G29))</f>
        <v/>
      </c>
      <c r="K29" s="3183"/>
      <c r="L29" s="3293" t="str">
        <f>IF(ISERROR(IF(OR(F29,G29)="", "", F29*G29)),"",IF(OR(F29,G29)="", "", F29*G29))</f>
        <v/>
      </c>
      <c r="M29" s="3294"/>
      <c r="N29" s="731"/>
    </row>
    <row r="30" spans="1:14" ht="15" customHeight="1">
      <c r="A30" s="1281"/>
      <c r="B30" s="724"/>
      <c r="C30" s="725"/>
      <c r="D30" s="726"/>
      <c r="E30" s="727"/>
      <c r="F30" s="727"/>
      <c r="G30" s="817"/>
      <c r="H30" s="3182" t="str">
        <f>IF(ISERROR(IF(OR(D30,G30)="", "", D30*G30)),"",IF(OR(D30,G30)="", "", D30*G30))</f>
        <v/>
      </c>
      <c r="I30" s="3183"/>
      <c r="J30" s="3293" t="str">
        <f>IF(ISERROR(IF(OR(E30,G30)="", "", E30*G30)),"",IF(OR(E30,G30)="", "", E30*G30))</f>
        <v/>
      </c>
      <c r="K30" s="3183"/>
      <c r="L30" s="3293" t="str">
        <f>IF(ISERROR(IF(OR(F30,G30)="", "", F30*G30)),"",IF(OR(F30,G30)="", "", F30*G30))</f>
        <v/>
      </c>
      <c r="M30" s="3294"/>
      <c r="N30" s="731"/>
    </row>
    <row r="31" spans="1:14" ht="15" customHeight="1">
      <c r="A31" s="1294" t="s">
        <v>1177</v>
      </c>
      <c r="B31" s="724"/>
      <c r="C31" s="725"/>
      <c r="D31" s="726"/>
      <c r="E31" s="727"/>
      <c r="F31" s="727"/>
      <c r="G31" s="817"/>
      <c r="H31" s="3182" t="str">
        <f t="shared" si="3"/>
        <v/>
      </c>
      <c r="I31" s="3183"/>
      <c r="J31" s="3293" t="str">
        <f t="shared" si="4"/>
        <v/>
      </c>
      <c r="K31" s="3183"/>
      <c r="L31" s="3293" t="str">
        <f t="shared" si="5"/>
        <v/>
      </c>
      <c r="M31" s="3294"/>
      <c r="N31" s="731"/>
    </row>
    <row r="32" spans="1:14" ht="15" customHeight="1">
      <c r="A32" s="1293" t="s">
        <v>1180</v>
      </c>
      <c r="B32" s="724"/>
      <c r="C32" s="725"/>
      <c r="D32" s="726"/>
      <c r="E32" s="727"/>
      <c r="F32" s="727"/>
      <c r="G32" s="817"/>
      <c r="H32" s="3182" t="str">
        <f t="shared" si="3"/>
        <v/>
      </c>
      <c r="I32" s="3183"/>
      <c r="J32" s="3293" t="str">
        <f t="shared" si="4"/>
        <v/>
      </c>
      <c r="K32" s="3183"/>
      <c r="L32" s="3293" t="str">
        <f t="shared" si="5"/>
        <v/>
      </c>
      <c r="M32" s="3294"/>
      <c r="N32" s="731"/>
    </row>
    <row r="33" spans="1:14" ht="15" customHeight="1">
      <c r="A33" s="1384" t="s">
        <v>1181</v>
      </c>
      <c r="B33" s="724"/>
      <c r="C33" s="725"/>
      <c r="D33" s="726"/>
      <c r="E33" s="727"/>
      <c r="F33" s="727"/>
      <c r="G33" s="817"/>
      <c r="H33" s="3182" t="str">
        <f t="shared" si="3"/>
        <v/>
      </c>
      <c r="I33" s="3183"/>
      <c r="J33" s="3293" t="str">
        <f t="shared" si="4"/>
        <v/>
      </c>
      <c r="K33" s="3183"/>
      <c r="L33" s="3293" t="str">
        <f t="shared" si="5"/>
        <v/>
      </c>
      <c r="M33" s="3294"/>
      <c r="N33" s="731"/>
    </row>
    <row r="34" spans="1:14" ht="15" customHeight="1">
      <c r="A34" s="1281"/>
      <c r="B34" s="724"/>
      <c r="C34" s="725"/>
      <c r="D34" s="726"/>
      <c r="E34" s="727"/>
      <c r="F34" s="727"/>
      <c r="G34" s="817"/>
      <c r="H34" s="3182" t="str">
        <f t="shared" si="3"/>
        <v/>
      </c>
      <c r="I34" s="3183"/>
      <c r="J34" s="3293" t="str">
        <f t="shared" si="4"/>
        <v/>
      </c>
      <c r="K34" s="3183"/>
      <c r="L34" s="3293" t="str">
        <f t="shared" si="5"/>
        <v/>
      </c>
      <c r="M34" s="3294"/>
      <c r="N34" s="731"/>
    </row>
    <row r="35" spans="1:14" ht="15" customHeight="1">
      <c r="A35" s="1281"/>
      <c r="B35" s="724"/>
      <c r="C35" s="725"/>
      <c r="D35" s="726"/>
      <c r="E35" s="727"/>
      <c r="F35" s="727"/>
      <c r="G35" s="817"/>
      <c r="H35" s="3182" t="str">
        <f t="shared" si="3"/>
        <v/>
      </c>
      <c r="I35" s="3183"/>
      <c r="J35" s="3293" t="str">
        <f t="shared" si="4"/>
        <v/>
      </c>
      <c r="K35" s="3183"/>
      <c r="L35" s="3293" t="str">
        <f t="shared" si="5"/>
        <v/>
      </c>
      <c r="M35" s="3294"/>
      <c r="N35" s="731"/>
    </row>
    <row r="36" spans="1:14" ht="15" customHeight="1">
      <c r="A36" s="1281"/>
      <c r="B36" s="724"/>
      <c r="C36" s="725"/>
      <c r="D36" s="726"/>
      <c r="E36" s="727"/>
      <c r="F36" s="727"/>
      <c r="G36" s="817"/>
      <c r="H36" s="3182" t="str">
        <f t="shared" si="3"/>
        <v/>
      </c>
      <c r="I36" s="3183"/>
      <c r="J36" s="3293" t="str">
        <f t="shared" si="4"/>
        <v/>
      </c>
      <c r="K36" s="3183"/>
      <c r="L36" s="3293" t="str">
        <f t="shared" si="5"/>
        <v/>
      </c>
      <c r="M36" s="3294"/>
      <c r="N36" s="731"/>
    </row>
    <row r="37" spans="1:14" ht="15" customHeight="1">
      <c r="A37" s="1281"/>
      <c r="B37" s="724"/>
      <c r="C37" s="725"/>
      <c r="D37" s="726"/>
      <c r="E37" s="727"/>
      <c r="F37" s="727"/>
      <c r="G37" s="817"/>
      <c r="H37" s="3182" t="str">
        <f>IF(ISERROR(IF(OR(D37,G37)="", "", D37*G37)),"",IF(OR(D37,G37)="", "", D37*G37))</f>
        <v/>
      </c>
      <c r="I37" s="3183"/>
      <c r="J37" s="3293" t="str">
        <f>IF(ISERROR(IF(OR(E37,G37)="", "", E37*G37)),"",IF(OR(E37,G37)="", "", E37*G37))</f>
        <v/>
      </c>
      <c r="K37" s="3183"/>
      <c r="L37" s="3293" t="str">
        <f>IF(ISERROR(IF(OR(F37,G37)="", "", F37*G37)),"",IF(OR(F37,G37)="", "", F37*G37))</f>
        <v/>
      </c>
      <c r="M37" s="3294"/>
      <c r="N37" s="731"/>
    </row>
    <row r="38" spans="1:14" ht="15" customHeight="1">
      <c r="A38" s="1281"/>
      <c r="B38" s="724"/>
      <c r="C38" s="725"/>
      <c r="D38" s="726"/>
      <c r="E38" s="727"/>
      <c r="F38" s="727"/>
      <c r="G38" s="817"/>
      <c r="H38" s="3182" t="str">
        <f>IF(ISERROR(IF(OR(D38,G38)="", "", D38*G38)),"",IF(OR(D38,G38)="", "", D38*G38))</f>
        <v/>
      </c>
      <c r="I38" s="3183"/>
      <c r="J38" s="3293" t="str">
        <f>IF(ISERROR(IF(OR(E38,G38)="", "", E38*G38)),"",IF(OR(E38,G38)="", "", E38*G38))</f>
        <v/>
      </c>
      <c r="K38" s="3183"/>
      <c r="L38" s="3293" t="str">
        <f>IF(ISERROR(IF(OR(F38,G38)="", "", F38*G38)),"",IF(OR(F38,G38)="", "", F38*G38))</f>
        <v/>
      </c>
      <c r="M38" s="3294"/>
      <c r="N38" s="731"/>
    </row>
    <row r="39" spans="1:14" ht="15" customHeight="1">
      <c r="A39" s="1281"/>
      <c r="B39" s="724"/>
      <c r="C39" s="725"/>
      <c r="D39" s="726"/>
      <c r="E39" s="727"/>
      <c r="F39" s="727"/>
      <c r="G39" s="817"/>
      <c r="H39" s="3182" t="str">
        <f t="shared" si="3"/>
        <v/>
      </c>
      <c r="I39" s="3183"/>
      <c r="J39" s="3293" t="str">
        <f t="shared" si="4"/>
        <v/>
      </c>
      <c r="K39" s="3183"/>
      <c r="L39" s="3293" t="str">
        <f t="shared" si="5"/>
        <v/>
      </c>
      <c r="M39" s="3294"/>
      <c r="N39" s="731"/>
    </row>
    <row r="40" spans="1:14" ht="15" customHeight="1" thickBot="1">
      <c r="A40" s="1281"/>
      <c r="B40" s="724"/>
      <c r="C40" s="725"/>
      <c r="D40" s="821"/>
      <c r="E40" s="822"/>
      <c r="F40" s="822"/>
      <c r="G40" s="823"/>
      <c r="H40" s="3199" t="str">
        <f>IF(ISERROR(IF(OR(D40,G40)="", "", D40*G40)),"",IF(OR(D40,G40)="", "", D40*G40))</f>
        <v/>
      </c>
      <c r="I40" s="3200"/>
      <c r="J40" s="3286" t="str">
        <f t="shared" si="4"/>
        <v/>
      </c>
      <c r="K40" s="3200"/>
      <c r="L40" s="3286" t="str">
        <f>IF(ISERROR(IF(OR(F40,G40)="", "", F40*G40)),"",IF(OR(F40,G40)="", "", F40*G40))</f>
        <v/>
      </c>
      <c r="M40" s="3287"/>
      <c r="N40" s="731"/>
    </row>
    <row r="41" spans="1:14" ht="15" customHeight="1" thickBot="1">
      <c r="A41" s="1281"/>
      <c r="B41" s="2989" t="s">
        <v>541</v>
      </c>
      <c r="C41" s="2989"/>
      <c r="D41" s="2989"/>
      <c r="E41" s="2989"/>
      <c r="F41" s="3277"/>
      <c r="G41" s="1258">
        <f>SUM(G26:G40)</f>
        <v>0</v>
      </c>
      <c r="H41" s="938" t="s">
        <v>645</v>
      </c>
      <c r="I41" s="1256">
        <f>SUM(H26:I40)</f>
        <v>0</v>
      </c>
      <c r="J41" s="1232" t="s">
        <v>646</v>
      </c>
      <c r="K41" s="1239">
        <f>SUM(J26:K40)</f>
        <v>0</v>
      </c>
      <c r="L41" s="1232" t="s">
        <v>647</v>
      </c>
      <c r="M41" s="1257">
        <f>SUM(L26:M40)</f>
        <v>0</v>
      </c>
      <c r="N41" s="738"/>
    </row>
    <row r="42" spans="1:14" ht="15" customHeight="1">
      <c r="A42" s="1281"/>
      <c r="B42" s="3379" t="s">
        <v>999</v>
      </c>
      <c r="C42" s="3379"/>
      <c r="D42" s="3379"/>
      <c r="E42" s="3379"/>
      <c r="F42" s="3380"/>
      <c r="G42" s="3385" t="s">
        <v>554</v>
      </c>
      <c r="H42" s="3213" t="s">
        <v>648</v>
      </c>
      <c r="I42" s="3058"/>
      <c r="J42" s="3059" t="s">
        <v>649</v>
      </c>
      <c r="K42" s="3058"/>
      <c r="L42" s="3033" t="s">
        <v>650</v>
      </c>
      <c r="M42" s="3035"/>
      <c r="N42" s="963"/>
    </row>
    <row r="43" spans="1:14" ht="15" customHeight="1" thickBot="1">
      <c r="A43" s="1281"/>
      <c r="B43" s="3381"/>
      <c r="C43" s="3381"/>
      <c r="D43" s="3381"/>
      <c r="E43" s="3381"/>
      <c r="F43" s="3382"/>
      <c r="G43" s="3386"/>
      <c r="H43" s="1205" t="s">
        <v>548</v>
      </c>
      <c r="I43" s="782">
        <f>I41*3.6</f>
        <v>0</v>
      </c>
      <c r="J43" s="1206" t="s">
        <v>549</v>
      </c>
      <c r="K43" s="782">
        <f>K41*9.76</f>
        <v>0</v>
      </c>
      <c r="L43" s="1206" t="s">
        <v>550</v>
      </c>
      <c r="M43" s="824">
        <f>M41*$N49</f>
        <v>0</v>
      </c>
      <c r="N43" s="964"/>
    </row>
    <row r="44" spans="1:14" ht="15" customHeight="1" thickBot="1">
      <c r="A44" s="1281"/>
      <c r="B44" s="3381"/>
      <c r="C44" s="3381"/>
      <c r="D44" s="3381"/>
      <c r="E44" s="3381"/>
      <c r="F44" s="3382"/>
      <c r="G44" s="3387"/>
      <c r="H44" s="3388" t="s">
        <v>565</v>
      </c>
      <c r="I44" s="3389"/>
      <c r="J44" s="825"/>
      <c r="K44" s="826" t="s">
        <v>651</v>
      </c>
      <c r="L44" s="3390">
        <f>SUM(K43,M43)</f>
        <v>0</v>
      </c>
      <c r="M44" s="3391"/>
      <c r="N44" s="963"/>
    </row>
    <row r="45" spans="1:14" ht="15" customHeight="1" thickBot="1">
      <c r="A45" s="1386"/>
      <c r="B45" s="3383"/>
      <c r="C45" s="3383"/>
      <c r="D45" s="3383"/>
      <c r="E45" s="3383"/>
      <c r="F45" s="3384"/>
      <c r="G45" s="3349" t="s">
        <v>652</v>
      </c>
      <c r="H45" s="3350"/>
      <c r="I45" s="3351"/>
      <c r="J45" s="1207"/>
      <c r="K45" s="1207" t="s">
        <v>653</v>
      </c>
      <c r="L45" s="3392">
        <f>IF(ISERROR(I43/L44),0,I43/L44)</f>
        <v>0</v>
      </c>
      <c r="M45" s="3393"/>
      <c r="N45" s="963"/>
    </row>
    <row r="46" spans="1:14" ht="21.75" customHeight="1">
      <c r="A46" s="3027" t="s">
        <v>572</v>
      </c>
      <c r="B46" s="3028"/>
      <c r="C46" s="3028"/>
      <c r="D46" s="3028"/>
      <c r="E46" s="3028"/>
      <c r="F46" s="3028"/>
      <c r="G46" s="3373"/>
      <c r="H46" s="1208"/>
      <c r="I46" s="3374" t="s">
        <v>654</v>
      </c>
      <c r="J46" s="3374"/>
      <c r="K46" s="3374"/>
      <c r="L46" s="3375">
        <f>SUM(I25,I41)</f>
        <v>0</v>
      </c>
      <c r="M46" s="3376"/>
      <c r="N46" s="804"/>
    </row>
    <row r="47" spans="1:14" ht="21.75" customHeight="1" thickBot="1">
      <c r="A47" s="3031" t="s">
        <v>575</v>
      </c>
      <c r="B47" s="3032"/>
      <c r="C47" s="3032"/>
      <c r="D47" s="3032"/>
      <c r="E47" s="3032"/>
      <c r="F47" s="3032"/>
      <c r="G47" s="3377"/>
      <c r="H47" s="1209"/>
      <c r="I47" s="3378" t="s">
        <v>655</v>
      </c>
      <c r="J47" s="3378"/>
      <c r="K47" s="3378"/>
      <c r="L47" s="3208">
        <f>IF(ISERROR(IF(OR(I41,L46)=0, 0, I41/L46)),0,IF(OR(I41,L46)=0, 0, I41/L46))</f>
        <v>0</v>
      </c>
      <c r="M47" s="3209"/>
      <c r="N47" s="964"/>
    </row>
    <row r="48" spans="1:14" ht="15" customHeight="1">
      <c r="A48" s="749"/>
      <c r="B48" s="749"/>
      <c r="C48" s="749"/>
      <c r="D48" s="749"/>
      <c r="E48" s="749"/>
      <c r="F48" s="749"/>
      <c r="G48" s="749"/>
      <c r="H48" s="999"/>
      <c r="I48" s="999"/>
      <c r="J48" s="999"/>
      <c r="K48" s="999"/>
      <c r="L48" s="1000"/>
      <c r="M48" s="1000"/>
      <c r="N48" s="711"/>
    </row>
    <row r="49" spans="1:14" ht="15" customHeight="1">
      <c r="A49" s="711"/>
      <c r="B49" s="711"/>
      <c r="C49" s="711"/>
      <c r="D49" s="711"/>
      <c r="E49" s="711"/>
      <c r="F49" s="711"/>
      <c r="G49" s="749"/>
      <c r="H49" s="749"/>
      <c r="I49" s="711"/>
      <c r="J49" s="2898" t="s">
        <v>1005</v>
      </c>
      <c r="K49" s="2898"/>
      <c r="L49" s="711"/>
      <c r="M49" s="3334" t="s">
        <v>1004</v>
      </c>
      <c r="N49" s="3336"/>
    </row>
    <row r="50" spans="1:14" ht="15" customHeight="1" thickBot="1">
      <c r="A50" s="711"/>
      <c r="B50" s="711"/>
      <c r="C50" s="711"/>
      <c r="D50" s="711"/>
      <c r="E50" s="711"/>
      <c r="F50" s="711"/>
      <c r="G50" s="749"/>
      <c r="H50" s="749"/>
      <c r="I50" s="711"/>
      <c r="J50" s="2898"/>
      <c r="K50" s="2898"/>
      <c r="L50" s="711"/>
      <c r="M50" s="3335"/>
      <c r="N50" s="3337"/>
    </row>
    <row r="51" spans="1:14" ht="25.05" customHeight="1" thickBot="1">
      <c r="A51" s="2994" t="s">
        <v>578</v>
      </c>
      <c r="B51" s="2995"/>
      <c r="C51" s="2996"/>
      <c r="D51" s="749"/>
      <c r="E51" s="749"/>
      <c r="F51" s="749"/>
      <c r="G51" s="749"/>
      <c r="H51" s="749"/>
      <c r="I51" s="711"/>
      <c r="J51" s="711"/>
      <c r="K51" s="711"/>
      <c r="L51" s="711"/>
      <c r="M51" s="711"/>
      <c r="N51" s="711"/>
    </row>
    <row r="52" spans="1:14" ht="15" customHeight="1" thickBot="1">
      <c r="A52" s="3144" t="s">
        <v>603</v>
      </c>
      <c r="B52" s="3226" t="s">
        <v>523</v>
      </c>
      <c r="C52" s="3370" t="s">
        <v>524</v>
      </c>
      <c r="D52" s="2971" t="s">
        <v>525</v>
      </c>
      <c r="E52" s="2972"/>
      <c r="F52" s="2972"/>
      <c r="G52" s="3006" t="s">
        <v>526</v>
      </c>
      <c r="H52" s="2974" t="s">
        <v>527</v>
      </c>
      <c r="I52" s="2981"/>
      <c r="J52" s="3152" t="s">
        <v>528</v>
      </c>
      <c r="K52" s="3305"/>
      <c r="L52" s="3305"/>
      <c r="M52" s="3153"/>
      <c r="N52" s="3006" t="s">
        <v>529</v>
      </c>
    </row>
    <row r="53" spans="1:14" ht="15" customHeight="1" thickBot="1">
      <c r="A53" s="3144"/>
      <c r="B53" s="3227"/>
      <c r="C53" s="3371"/>
      <c r="D53" s="940" t="s">
        <v>530</v>
      </c>
      <c r="E53" s="941" t="s">
        <v>531</v>
      </c>
      <c r="F53" s="942" t="s">
        <v>642</v>
      </c>
      <c r="G53" s="3007"/>
      <c r="H53" s="2978"/>
      <c r="I53" s="3365"/>
      <c r="J53" s="3366" t="s">
        <v>533</v>
      </c>
      <c r="K53" s="3365"/>
      <c r="L53" s="3013" t="str">
        <f>VLOOKUP(F53,$P$8:$Q$10,2,FALSE)</f>
        <v>燃料消費量(灯油)</v>
      </c>
      <c r="M53" s="3015"/>
      <c r="N53" s="3007"/>
    </row>
    <row r="54" spans="1:14" ht="15" customHeight="1" thickBot="1">
      <c r="A54" s="3144"/>
      <c r="B54" s="3369"/>
      <c r="C54" s="3372"/>
      <c r="D54" s="715" t="s">
        <v>536</v>
      </c>
      <c r="E54" s="716" t="s">
        <v>536</v>
      </c>
      <c r="F54" s="812" t="s">
        <v>1025</v>
      </c>
      <c r="G54" s="761" t="s">
        <v>611</v>
      </c>
      <c r="H54" s="3172" t="s">
        <v>536</v>
      </c>
      <c r="I54" s="2928"/>
      <c r="J54" s="2927" t="s">
        <v>540</v>
      </c>
      <c r="K54" s="2928"/>
      <c r="L54" s="3367" t="str">
        <f>VLOOKUP(F54,$P$13:$Q$16,2,FALSE)</f>
        <v>kcal/h</v>
      </c>
      <c r="M54" s="3368"/>
      <c r="N54" s="3008"/>
    </row>
    <row r="55" spans="1:14" ht="15" customHeight="1">
      <c r="A55" s="1280"/>
      <c r="B55" s="718"/>
      <c r="C55" s="719"/>
      <c r="D55" s="813"/>
      <c r="E55" s="814"/>
      <c r="F55" s="814"/>
      <c r="G55" s="815"/>
      <c r="H55" s="3359" t="str">
        <f>IF(ISERROR(IF(OR(D55,G55)="", "", D55*G55)),"",IF(OR(D55,G55)="", "", D55*G55))</f>
        <v/>
      </c>
      <c r="I55" s="3360"/>
      <c r="J55" s="3361" t="str">
        <f>IF(ISERROR(IF(OR(E55,G55)="", "", E55*G55)),"",IF(OR(E55,G55)="", "", E55*G55))</f>
        <v/>
      </c>
      <c r="K55" s="3360"/>
      <c r="L55" s="3361" t="str">
        <f>IF(ISERROR(IF(OR(F55,G55)="", "", F55*G55)),"",IF(OR(F55,G55)="", "", F55*G55))</f>
        <v/>
      </c>
      <c r="M55" s="3362"/>
      <c r="N55" s="816"/>
    </row>
    <row r="56" spans="1:14" ht="15" customHeight="1">
      <c r="A56" s="1281"/>
      <c r="B56" s="724"/>
      <c r="C56" s="725"/>
      <c r="D56" s="726"/>
      <c r="E56" s="727"/>
      <c r="F56" s="727"/>
      <c r="G56" s="817"/>
      <c r="H56" s="3346" t="str">
        <f t="shared" ref="H56:H74" si="6">IF(ISERROR(IF(OR(D56,G56)="", "", D56*G56)),"",IF(OR(D56,G56)="", "", D56*G56))</f>
        <v/>
      </c>
      <c r="I56" s="3341"/>
      <c r="J56" s="3340" t="str">
        <f t="shared" ref="J56:J74" si="7">IF(ISERROR(IF(OR(E56,G56)="", "", E56*G56)),"",IF(OR(E56,G56)="", "", E56*G56))</f>
        <v/>
      </c>
      <c r="K56" s="3341"/>
      <c r="L56" s="3340" t="str">
        <f t="shared" ref="L56:L74" si="8">IF(ISERROR(IF(OR(F56,G56)="", "", F56*G56)),"",IF(OR(F56,G56)="", "", F56*G56))</f>
        <v/>
      </c>
      <c r="M56" s="3342"/>
      <c r="N56" s="731"/>
    </row>
    <row r="57" spans="1:14" ht="15" customHeight="1">
      <c r="A57" s="1281"/>
      <c r="B57" s="724"/>
      <c r="C57" s="725"/>
      <c r="D57" s="726"/>
      <c r="E57" s="727"/>
      <c r="F57" s="727"/>
      <c r="G57" s="817"/>
      <c r="H57" s="3346" t="str">
        <f t="shared" si="6"/>
        <v/>
      </c>
      <c r="I57" s="3341"/>
      <c r="J57" s="3340" t="str">
        <f t="shared" si="7"/>
        <v/>
      </c>
      <c r="K57" s="3341"/>
      <c r="L57" s="3340" t="str">
        <f t="shared" si="8"/>
        <v/>
      </c>
      <c r="M57" s="3342"/>
      <c r="N57" s="731"/>
    </row>
    <row r="58" spans="1:14" ht="15" customHeight="1">
      <c r="A58" s="1281"/>
      <c r="B58" s="724"/>
      <c r="C58" s="725"/>
      <c r="D58" s="726"/>
      <c r="E58" s="727"/>
      <c r="F58" s="727"/>
      <c r="G58" s="817"/>
      <c r="H58" s="3346" t="str">
        <f t="shared" si="6"/>
        <v/>
      </c>
      <c r="I58" s="3341"/>
      <c r="J58" s="3340" t="str">
        <f t="shared" si="7"/>
        <v/>
      </c>
      <c r="K58" s="3341"/>
      <c r="L58" s="3340" t="str">
        <f t="shared" si="8"/>
        <v/>
      </c>
      <c r="M58" s="3342"/>
      <c r="N58" s="731"/>
    </row>
    <row r="59" spans="1:14" ht="15" customHeight="1">
      <c r="A59" s="1281"/>
      <c r="B59" s="724"/>
      <c r="C59" s="725"/>
      <c r="D59" s="726"/>
      <c r="E59" s="727"/>
      <c r="F59" s="727"/>
      <c r="G59" s="817"/>
      <c r="H59" s="3346" t="str">
        <f t="shared" si="6"/>
        <v/>
      </c>
      <c r="I59" s="3341"/>
      <c r="J59" s="3340" t="str">
        <f t="shared" si="7"/>
        <v/>
      </c>
      <c r="K59" s="3341"/>
      <c r="L59" s="3340" t="str">
        <f t="shared" si="8"/>
        <v/>
      </c>
      <c r="M59" s="3342"/>
      <c r="N59" s="731"/>
    </row>
    <row r="60" spans="1:14" ht="15" customHeight="1">
      <c r="A60" s="1281"/>
      <c r="B60" s="724"/>
      <c r="C60" s="725"/>
      <c r="D60" s="726"/>
      <c r="E60" s="727"/>
      <c r="F60" s="727"/>
      <c r="G60" s="817"/>
      <c r="H60" s="3346" t="str">
        <f t="shared" si="6"/>
        <v/>
      </c>
      <c r="I60" s="3341"/>
      <c r="J60" s="3340" t="str">
        <f t="shared" si="7"/>
        <v/>
      </c>
      <c r="K60" s="3341"/>
      <c r="L60" s="3340" t="str">
        <f t="shared" si="8"/>
        <v/>
      </c>
      <c r="M60" s="3342"/>
      <c r="N60" s="731"/>
    </row>
    <row r="61" spans="1:14" ht="15" customHeight="1">
      <c r="A61" s="1281"/>
      <c r="B61" s="724"/>
      <c r="C61" s="725"/>
      <c r="D61" s="726"/>
      <c r="E61" s="727"/>
      <c r="F61" s="727"/>
      <c r="G61" s="817"/>
      <c r="H61" s="3346" t="str">
        <f t="shared" si="6"/>
        <v/>
      </c>
      <c r="I61" s="3341"/>
      <c r="J61" s="3340" t="str">
        <f t="shared" si="7"/>
        <v/>
      </c>
      <c r="K61" s="3341"/>
      <c r="L61" s="3340" t="str">
        <f t="shared" si="8"/>
        <v/>
      </c>
      <c r="M61" s="3342"/>
      <c r="N61" s="731"/>
    </row>
    <row r="62" spans="1:14" ht="15" customHeight="1">
      <c r="A62" s="1281"/>
      <c r="B62" s="724"/>
      <c r="C62" s="725"/>
      <c r="D62" s="726"/>
      <c r="E62" s="727"/>
      <c r="F62" s="727"/>
      <c r="G62" s="817"/>
      <c r="H62" s="3346" t="str">
        <f t="shared" si="6"/>
        <v/>
      </c>
      <c r="I62" s="3341"/>
      <c r="J62" s="3340" t="str">
        <f t="shared" si="7"/>
        <v/>
      </c>
      <c r="K62" s="3341"/>
      <c r="L62" s="3340" t="str">
        <f t="shared" si="8"/>
        <v/>
      </c>
      <c r="M62" s="3342"/>
      <c r="N62" s="731"/>
    </row>
    <row r="63" spans="1:14" ht="15" customHeight="1">
      <c r="A63" s="1294" t="s">
        <v>1177</v>
      </c>
      <c r="B63" s="724"/>
      <c r="C63" s="725"/>
      <c r="D63" s="726"/>
      <c r="E63" s="727"/>
      <c r="F63" s="727"/>
      <c r="G63" s="817"/>
      <c r="H63" s="3346" t="str">
        <f t="shared" si="6"/>
        <v/>
      </c>
      <c r="I63" s="3341"/>
      <c r="J63" s="3340" t="str">
        <f t="shared" si="7"/>
        <v/>
      </c>
      <c r="K63" s="3341"/>
      <c r="L63" s="3340" t="str">
        <f t="shared" si="8"/>
        <v/>
      </c>
      <c r="M63" s="3342"/>
      <c r="N63" s="731"/>
    </row>
    <row r="64" spans="1:14" ht="15" customHeight="1">
      <c r="A64" s="1293" t="s">
        <v>1180</v>
      </c>
      <c r="B64" s="724"/>
      <c r="C64" s="725"/>
      <c r="D64" s="726"/>
      <c r="E64" s="727"/>
      <c r="F64" s="727"/>
      <c r="G64" s="817"/>
      <c r="H64" s="3346" t="str">
        <f t="shared" si="6"/>
        <v/>
      </c>
      <c r="I64" s="3341"/>
      <c r="J64" s="3340" t="str">
        <f t="shared" si="7"/>
        <v/>
      </c>
      <c r="K64" s="3341"/>
      <c r="L64" s="3340" t="str">
        <f t="shared" si="8"/>
        <v/>
      </c>
      <c r="M64" s="3342"/>
      <c r="N64" s="731"/>
    </row>
    <row r="65" spans="1:14" ht="15" customHeight="1">
      <c r="A65" s="1384" t="s">
        <v>1181</v>
      </c>
      <c r="B65" s="724"/>
      <c r="C65" s="725"/>
      <c r="D65" s="726"/>
      <c r="E65" s="727"/>
      <c r="F65" s="727"/>
      <c r="G65" s="817"/>
      <c r="H65" s="3346" t="str">
        <f t="shared" si="6"/>
        <v/>
      </c>
      <c r="I65" s="3341"/>
      <c r="J65" s="3340" t="str">
        <f t="shared" si="7"/>
        <v/>
      </c>
      <c r="K65" s="3341"/>
      <c r="L65" s="3340" t="str">
        <f t="shared" si="8"/>
        <v/>
      </c>
      <c r="M65" s="3342"/>
      <c r="N65" s="731"/>
    </row>
    <row r="66" spans="1:14" ht="15" customHeight="1">
      <c r="A66" s="1281"/>
      <c r="B66" s="724"/>
      <c r="C66" s="725"/>
      <c r="D66" s="726"/>
      <c r="E66" s="727"/>
      <c r="F66" s="727"/>
      <c r="G66" s="817"/>
      <c r="H66" s="3346" t="str">
        <f t="shared" si="6"/>
        <v/>
      </c>
      <c r="I66" s="3341"/>
      <c r="J66" s="3340" t="str">
        <f t="shared" si="7"/>
        <v/>
      </c>
      <c r="K66" s="3341"/>
      <c r="L66" s="3340" t="str">
        <f t="shared" si="8"/>
        <v/>
      </c>
      <c r="M66" s="3342"/>
      <c r="N66" s="731"/>
    </row>
    <row r="67" spans="1:14" ht="15" customHeight="1">
      <c r="A67" s="1281"/>
      <c r="B67" s="724"/>
      <c r="C67" s="725"/>
      <c r="D67" s="726"/>
      <c r="E67" s="727"/>
      <c r="F67" s="727"/>
      <c r="G67" s="817"/>
      <c r="H67" s="3346" t="str">
        <f t="shared" si="6"/>
        <v/>
      </c>
      <c r="I67" s="3341"/>
      <c r="J67" s="3340" t="str">
        <f t="shared" si="7"/>
        <v/>
      </c>
      <c r="K67" s="3341"/>
      <c r="L67" s="3340" t="str">
        <f t="shared" si="8"/>
        <v/>
      </c>
      <c r="M67" s="3342"/>
      <c r="N67" s="731"/>
    </row>
    <row r="68" spans="1:14" ht="15" customHeight="1">
      <c r="A68" s="1281"/>
      <c r="B68" s="724"/>
      <c r="C68" s="725"/>
      <c r="D68" s="726"/>
      <c r="E68" s="727"/>
      <c r="F68" s="727"/>
      <c r="G68" s="817"/>
      <c r="H68" s="3346" t="str">
        <f t="shared" si="6"/>
        <v/>
      </c>
      <c r="I68" s="3341"/>
      <c r="J68" s="3340" t="str">
        <f t="shared" si="7"/>
        <v/>
      </c>
      <c r="K68" s="3341"/>
      <c r="L68" s="3340" t="str">
        <f t="shared" si="8"/>
        <v/>
      </c>
      <c r="M68" s="3342"/>
      <c r="N68" s="731"/>
    </row>
    <row r="69" spans="1:14" ht="15" customHeight="1">
      <c r="A69" s="1281"/>
      <c r="B69" s="724"/>
      <c r="C69" s="725"/>
      <c r="D69" s="726"/>
      <c r="E69" s="727"/>
      <c r="F69" s="727"/>
      <c r="G69" s="817"/>
      <c r="H69" s="3346" t="str">
        <f t="shared" si="6"/>
        <v/>
      </c>
      <c r="I69" s="3341"/>
      <c r="J69" s="3340" t="str">
        <f t="shared" si="7"/>
        <v/>
      </c>
      <c r="K69" s="3341"/>
      <c r="L69" s="3340" t="str">
        <f t="shared" si="8"/>
        <v/>
      </c>
      <c r="M69" s="3342"/>
      <c r="N69" s="731"/>
    </row>
    <row r="70" spans="1:14" ht="15" customHeight="1">
      <c r="A70" s="1281"/>
      <c r="B70" s="724"/>
      <c r="C70" s="725"/>
      <c r="D70" s="726"/>
      <c r="E70" s="727"/>
      <c r="F70" s="727"/>
      <c r="G70" s="817"/>
      <c r="H70" s="3346" t="str">
        <f t="shared" si="6"/>
        <v/>
      </c>
      <c r="I70" s="3341"/>
      <c r="J70" s="3340" t="str">
        <f t="shared" si="7"/>
        <v/>
      </c>
      <c r="K70" s="3341"/>
      <c r="L70" s="3340" t="str">
        <f t="shared" si="8"/>
        <v/>
      </c>
      <c r="M70" s="3342"/>
      <c r="N70" s="731"/>
    </row>
    <row r="71" spans="1:14" ht="15" customHeight="1">
      <c r="A71" s="1281"/>
      <c r="B71" s="724"/>
      <c r="C71" s="725"/>
      <c r="D71" s="726"/>
      <c r="E71" s="727"/>
      <c r="F71" s="727"/>
      <c r="G71" s="817"/>
      <c r="H71" s="3346" t="str">
        <f>IF(ISERROR(IF(OR(D71,G71)="", "", D71*G71)),"",IF(OR(D71,G71)="", "", D71*G71))</f>
        <v/>
      </c>
      <c r="I71" s="3341"/>
      <c r="J71" s="3340" t="str">
        <f>IF(ISERROR(IF(OR(E71,G71)="", "", E71*G71)),"",IF(OR(E71,G71)="", "", E71*G71))</f>
        <v/>
      </c>
      <c r="K71" s="3341"/>
      <c r="L71" s="3340" t="str">
        <f>IF(ISERROR(IF(OR(F71,G71)="", "", F71*G71)),"",IF(OR(F71,G71)="", "", F71*G71))</f>
        <v/>
      </c>
      <c r="M71" s="3342"/>
      <c r="N71" s="731"/>
    </row>
    <row r="72" spans="1:14" ht="15" customHeight="1">
      <c r="A72" s="1281"/>
      <c r="B72" s="724"/>
      <c r="C72" s="725"/>
      <c r="D72" s="726"/>
      <c r="E72" s="727"/>
      <c r="F72" s="727"/>
      <c r="G72" s="817"/>
      <c r="H72" s="3346" t="str">
        <f>IF(ISERROR(IF(OR(D72,G72)="", "", D72*G72)),"",IF(OR(D72,G72)="", "", D72*G72))</f>
        <v/>
      </c>
      <c r="I72" s="3341"/>
      <c r="J72" s="3340" t="str">
        <f>IF(ISERROR(IF(OR(E72,G72)="", "", E72*G72)),"",IF(OR(E72,G72)="", "", E72*G72))</f>
        <v/>
      </c>
      <c r="K72" s="3341"/>
      <c r="L72" s="3340" t="str">
        <f>IF(ISERROR(IF(OR(F72,G72)="", "", F72*G72)),"",IF(OR(F72,G72)="", "", F72*G72))</f>
        <v/>
      </c>
      <c r="M72" s="3342"/>
      <c r="N72" s="731"/>
    </row>
    <row r="73" spans="1:14" ht="15" customHeight="1">
      <c r="A73" s="1281"/>
      <c r="B73" s="724"/>
      <c r="C73" s="725"/>
      <c r="D73" s="726"/>
      <c r="E73" s="727"/>
      <c r="F73" s="727"/>
      <c r="G73" s="817"/>
      <c r="H73" s="3346" t="str">
        <f t="shared" si="6"/>
        <v/>
      </c>
      <c r="I73" s="3341"/>
      <c r="J73" s="3340" t="str">
        <f t="shared" si="7"/>
        <v/>
      </c>
      <c r="K73" s="3341"/>
      <c r="L73" s="3340" t="str">
        <f t="shared" si="8"/>
        <v/>
      </c>
      <c r="M73" s="3342"/>
      <c r="N73" s="731"/>
    </row>
    <row r="74" spans="1:14" ht="15" customHeight="1" thickBot="1">
      <c r="A74" s="1281"/>
      <c r="B74" s="724"/>
      <c r="C74" s="725"/>
      <c r="D74" s="821"/>
      <c r="E74" s="822"/>
      <c r="F74" s="822"/>
      <c r="G74" s="823"/>
      <c r="H74" s="3352" t="str">
        <f t="shared" si="6"/>
        <v/>
      </c>
      <c r="I74" s="3353"/>
      <c r="J74" s="3354" t="str">
        <f t="shared" si="7"/>
        <v/>
      </c>
      <c r="K74" s="3353"/>
      <c r="L74" s="3354" t="str">
        <f t="shared" si="8"/>
        <v/>
      </c>
      <c r="M74" s="3355"/>
      <c r="N74" s="731"/>
    </row>
    <row r="75" spans="1:14" ht="15" customHeight="1" thickBot="1">
      <c r="A75" s="1281"/>
      <c r="B75" s="2932" t="s">
        <v>541</v>
      </c>
      <c r="C75" s="2989"/>
      <c r="D75" s="2989"/>
      <c r="E75" s="2989"/>
      <c r="F75" s="3277"/>
      <c r="G75" s="1262">
        <f>SUM(G55:G74)</f>
        <v>0</v>
      </c>
      <c r="H75" s="938" t="s">
        <v>656</v>
      </c>
      <c r="I75" s="1259">
        <f>SUM(H55:I74)</f>
        <v>0</v>
      </c>
      <c r="J75" s="1232" t="s">
        <v>657</v>
      </c>
      <c r="K75" s="1260">
        <f>SUM(J55:K74)</f>
        <v>0</v>
      </c>
      <c r="L75" s="1232" t="s">
        <v>658</v>
      </c>
      <c r="M75" s="1261">
        <f>SUM(L55:M74)</f>
        <v>0</v>
      </c>
      <c r="N75" s="738"/>
    </row>
    <row r="76" spans="1:14" ht="15" customHeight="1">
      <c r="A76" s="1281"/>
      <c r="B76" s="3356" t="s">
        <v>937</v>
      </c>
      <c r="C76" s="3356"/>
      <c r="D76" s="3356"/>
      <c r="E76" s="3356"/>
      <c r="F76" s="3356"/>
      <c r="G76" s="3358" t="s">
        <v>554</v>
      </c>
      <c r="H76" s="3057" t="s">
        <v>659</v>
      </c>
      <c r="I76" s="3058"/>
      <c r="J76" s="3059" t="s">
        <v>660</v>
      </c>
      <c r="K76" s="3058"/>
      <c r="L76" s="3033" t="s">
        <v>661</v>
      </c>
      <c r="M76" s="3035"/>
      <c r="N76" s="963"/>
    </row>
    <row r="77" spans="1:14" ht="15" customHeight="1" thickBot="1">
      <c r="A77" s="1281"/>
      <c r="B77" s="3356"/>
      <c r="C77" s="3356"/>
      <c r="D77" s="3356"/>
      <c r="E77" s="3356"/>
      <c r="F77" s="3356"/>
      <c r="G77" s="3358"/>
      <c r="H77" s="1205" t="s">
        <v>626</v>
      </c>
      <c r="I77" s="827">
        <f>I75*3.6</f>
        <v>0</v>
      </c>
      <c r="J77" s="1206" t="s">
        <v>629</v>
      </c>
      <c r="K77" s="827">
        <f>K75*9.76</f>
        <v>0</v>
      </c>
      <c r="L77" s="1206" t="s">
        <v>630</v>
      </c>
      <c r="M77" s="828">
        <f>M75*$N83</f>
        <v>0</v>
      </c>
      <c r="N77" s="964"/>
    </row>
    <row r="78" spans="1:14" ht="15" customHeight="1" thickBot="1">
      <c r="A78" s="1281"/>
      <c r="B78" s="3356"/>
      <c r="C78" s="3356"/>
      <c r="D78" s="3356"/>
      <c r="E78" s="3356"/>
      <c r="F78" s="3356"/>
      <c r="G78" s="3212"/>
      <c r="H78" s="3363" t="s">
        <v>565</v>
      </c>
      <c r="I78" s="3364"/>
      <c r="J78" s="1210"/>
      <c r="K78" s="1211" t="s">
        <v>662</v>
      </c>
      <c r="L78" s="3347">
        <f>SUM(K77,M77)</f>
        <v>0</v>
      </c>
      <c r="M78" s="3348"/>
      <c r="N78" s="738"/>
    </row>
    <row r="79" spans="1:14" ht="15" customHeight="1" thickBot="1">
      <c r="A79" s="1386"/>
      <c r="B79" s="3357"/>
      <c r="C79" s="3357"/>
      <c r="D79" s="3357"/>
      <c r="E79" s="3357"/>
      <c r="F79" s="3357"/>
      <c r="G79" s="3349" t="s">
        <v>663</v>
      </c>
      <c r="H79" s="3350"/>
      <c r="I79" s="3351"/>
      <c r="J79" s="1202"/>
      <c r="K79" s="1202" t="s">
        <v>664</v>
      </c>
      <c r="L79" s="3347">
        <f>IF(ISERROR(I77/L78),0,I77/L78)</f>
        <v>0</v>
      </c>
      <c r="M79" s="3348"/>
      <c r="N79" s="738"/>
    </row>
    <row r="80" spans="1:14" ht="21.75" customHeight="1" thickBot="1">
      <c r="A80" s="3027" t="s">
        <v>665</v>
      </c>
      <c r="B80" s="3028"/>
      <c r="C80" s="3028"/>
      <c r="D80" s="3028"/>
      <c r="E80" s="3028"/>
      <c r="F80" s="3028"/>
      <c r="G80" s="3029"/>
      <c r="H80" s="1207"/>
      <c r="I80" s="3274" t="s">
        <v>666</v>
      </c>
      <c r="J80" s="3274"/>
      <c r="K80" s="3274"/>
      <c r="L80" s="2903">
        <f>IF(ISERROR(1-(L45/L79)),0,1-(L45/L79))</f>
        <v>0</v>
      </c>
      <c r="M80" s="2904"/>
      <c r="N80" s="738"/>
    </row>
    <row r="81" spans="1:14" ht="21.75" customHeight="1" thickBot="1">
      <c r="A81" s="3343" t="s">
        <v>667</v>
      </c>
      <c r="B81" s="3344"/>
      <c r="C81" s="3344"/>
      <c r="D81" s="3344"/>
      <c r="E81" s="3344"/>
      <c r="F81" s="3344"/>
      <c r="G81" s="3345"/>
      <c r="H81" s="1212"/>
      <c r="I81" s="2991" t="s">
        <v>668</v>
      </c>
      <c r="J81" s="2991"/>
      <c r="K81" s="2991"/>
      <c r="L81" s="2903" t="e">
        <f>IF(G4="その他(上記用途区分以外)",K5/100*L47*L80,K4*L47*L80)</f>
        <v>#VALUE!</v>
      </c>
      <c r="M81" s="2904"/>
      <c r="N81" s="964"/>
    </row>
    <row r="82" spans="1:14" ht="15" customHeight="1">
      <c r="A82" s="711"/>
      <c r="B82" s="711"/>
      <c r="C82" s="711"/>
      <c r="D82" s="711"/>
      <c r="E82" s="711"/>
      <c r="F82" s="711"/>
      <c r="G82" s="711"/>
      <c r="H82" s="711"/>
      <c r="I82" s="711"/>
      <c r="J82" s="711"/>
      <c r="K82" s="711"/>
      <c r="L82" s="711"/>
      <c r="M82" s="711"/>
      <c r="N82" s="711"/>
    </row>
    <row r="83" spans="1:14" ht="15.75" customHeight="1">
      <c r="J83" s="2898" t="s">
        <v>1005</v>
      </c>
      <c r="K83" s="2898"/>
      <c r="M83" s="3338" t="s">
        <v>1004</v>
      </c>
      <c r="N83" s="3336"/>
    </row>
    <row r="84" spans="1:14" ht="15.75" customHeight="1">
      <c r="J84" s="2898"/>
      <c r="K84" s="2898"/>
      <c r="M84" s="3339"/>
      <c r="N84" s="3337"/>
    </row>
  </sheetData>
  <sheetProtection algorithmName="SHA-512" hashValue="jmPXxb8lBZJAPmei3Rq9Mm/isDZ1kgZygrGygA0lfsPHX5s6o2ogml2yqKp2hGru/8vdgKdve4QtHGY87KUkmQ==" saltValue="heGVzP8j8bLQ6KfvrBKFAw==" spinCount="100000" sheet="1" formatCells="0" formatColumns="0" formatRows="0" insertColumns="0" insertRows="0" deleteColumns="0" deleteRows="0" sort="0" autoFilter="0" pivotTables="0"/>
  <mergeCells count="225">
    <mergeCell ref="G4:J4"/>
    <mergeCell ref="K4:L4"/>
    <mergeCell ref="G5:J5"/>
    <mergeCell ref="H13:I13"/>
    <mergeCell ref="J13:K13"/>
    <mergeCell ref="L13:M13"/>
    <mergeCell ref="H14:I14"/>
    <mergeCell ref="J14:K14"/>
    <mergeCell ref="L14:M14"/>
    <mergeCell ref="H10:I10"/>
    <mergeCell ref="J10:K10"/>
    <mergeCell ref="L10:M10"/>
    <mergeCell ref="H11:I11"/>
    <mergeCell ref="J11:K11"/>
    <mergeCell ref="L11:M11"/>
    <mergeCell ref="H12:I12"/>
    <mergeCell ref="A6:C6"/>
    <mergeCell ref="J7:M7"/>
    <mergeCell ref="J8:K8"/>
    <mergeCell ref="L8:M8"/>
    <mergeCell ref="H9:I9"/>
    <mergeCell ref="J9:K9"/>
    <mergeCell ref="L9:M9"/>
    <mergeCell ref="A7:A9"/>
    <mergeCell ref="B7:B9"/>
    <mergeCell ref="C7:C9"/>
    <mergeCell ref="D7:F7"/>
    <mergeCell ref="G7:G8"/>
    <mergeCell ref="H7:I8"/>
    <mergeCell ref="H17:I17"/>
    <mergeCell ref="J17:K17"/>
    <mergeCell ref="L17:M17"/>
    <mergeCell ref="H18:I18"/>
    <mergeCell ref="J18:K18"/>
    <mergeCell ref="L18:M18"/>
    <mergeCell ref="H15:I15"/>
    <mergeCell ref="J15:K15"/>
    <mergeCell ref="L15:M15"/>
    <mergeCell ref="H16:I16"/>
    <mergeCell ref="J16:K16"/>
    <mergeCell ref="L16:M16"/>
    <mergeCell ref="L30:M30"/>
    <mergeCell ref="H21:I21"/>
    <mergeCell ref="J21:K21"/>
    <mergeCell ref="L21:M21"/>
    <mergeCell ref="H22:I22"/>
    <mergeCell ref="J22:K22"/>
    <mergeCell ref="L22:M22"/>
    <mergeCell ref="H19:I19"/>
    <mergeCell ref="J19:K19"/>
    <mergeCell ref="L19:M19"/>
    <mergeCell ref="H20:I20"/>
    <mergeCell ref="J20:K20"/>
    <mergeCell ref="L20:M20"/>
    <mergeCell ref="H35:I35"/>
    <mergeCell ref="J35:K35"/>
    <mergeCell ref="L35:M35"/>
    <mergeCell ref="H31:I31"/>
    <mergeCell ref="J31:K31"/>
    <mergeCell ref="L31:M31"/>
    <mergeCell ref="H32:I32"/>
    <mergeCell ref="H23:I23"/>
    <mergeCell ref="J23:K23"/>
    <mergeCell ref="L23:M23"/>
    <mergeCell ref="H24:I24"/>
    <mergeCell ref="J24:K24"/>
    <mergeCell ref="L24:M24"/>
    <mergeCell ref="H29:I29"/>
    <mergeCell ref="J29:K29"/>
    <mergeCell ref="L29:M29"/>
    <mergeCell ref="H30:I30"/>
    <mergeCell ref="H33:I33"/>
    <mergeCell ref="J33:K33"/>
    <mergeCell ref="L33:M33"/>
    <mergeCell ref="H34:I34"/>
    <mergeCell ref="J34:K34"/>
    <mergeCell ref="L34:M34"/>
    <mergeCell ref="J30:K30"/>
    <mergeCell ref="B25:F25"/>
    <mergeCell ref="H26:I26"/>
    <mergeCell ref="J26:K26"/>
    <mergeCell ref="L26:M26"/>
    <mergeCell ref="H27:I27"/>
    <mergeCell ref="J27:K27"/>
    <mergeCell ref="L27:M27"/>
    <mergeCell ref="H28:I28"/>
    <mergeCell ref="J28:K28"/>
    <mergeCell ref="H39:I39"/>
    <mergeCell ref="J39:K39"/>
    <mergeCell ref="L39:M39"/>
    <mergeCell ref="H36:I36"/>
    <mergeCell ref="J36:K36"/>
    <mergeCell ref="L36:M36"/>
    <mergeCell ref="H40:I40"/>
    <mergeCell ref="J40:K40"/>
    <mergeCell ref="L40:M40"/>
    <mergeCell ref="H37:I37"/>
    <mergeCell ref="J37:K37"/>
    <mergeCell ref="L37:M37"/>
    <mergeCell ref="H38:I38"/>
    <mergeCell ref="J38:K38"/>
    <mergeCell ref="L38:M38"/>
    <mergeCell ref="A46:G46"/>
    <mergeCell ref="I46:K46"/>
    <mergeCell ref="L46:M46"/>
    <mergeCell ref="A47:G47"/>
    <mergeCell ref="I47:K47"/>
    <mergeCell ref="L47:M47"/>
    <mergeCell ref="J49:K50"/>
    <mergeCell ref="B41:F41"/>
    <mergeCell ref="B42:F45"/>
    <mergeCell ref="G42:G44"/>
    <mergeCell ref="H42:I42"/>
    <mergeCell ref="J42:K42"/>
    <mergeCell ref="L42:M42"/>
    <mergeCell ref="H44:I44"/>
    <mergeCell ref="L44:M44"/>
    <mergeCell ref="G45:I45"/>
    <mergeCell ref="L45:M45"/>
    <mergeCell ref="H52:I53"/>
    <mergeCell ref="J52:M52"/>
    <mergeCell ref="J53:K53"/>
    <mergeCell ref="L53:M53"/>
    <mergeCell ref="H54:I54"/>
    <mergeCell ref="J54:K54"/>
    <mergeCell ref="L54:M54"/>
    <mergeCell ref="A51:C51"/>
    <mergeCell ref="A52:A54"/>
    <mergeCell ref="B52:B54"/>
    <mergeCell ref="C52:C54"/>
    <mergeCell ref="D52:F52"/>
    <mergeCell ref="G52:G53"/>
    <mergeCell ref="L55:M55"/>
    <mergeCell ref="H56:I56"/>
    <mergeCell ref="J56:K56"/>
    <mergeCell ref="L56:M56"/>
    <mergeCell ref="H57:I57"/>
    <mergeCell ref="H78:I78"/>
    <mergeCell ref="H72:I72"/>
    <mergeCell ref="J72:K72"/>
    <mergeCell ref="L72:M72"/>
    <mergeCell ref="H73:I73"/>
    <mergeCell ref="H69:I69"/>
    <mergeCell ref="J69:K69"/>
    <mergeCell ref="L69:M69"/>
    <mergeCell ref="L60:M60"/>
    <mergeCell ref="H61:I61"/>
    <mergeCell ref="J61:K61"/>
    <mergeCell ref="L61:M61"/>
    <mergeCell ref="H66:I66"/>
    <mergeCell ref="J66:K66"/>
    <mergeCell ref="L66:M66"/>
    <mergeCell ref="H67:I67"/>
    <mergeCell ref="J67:K67"/>
    <mergeCell ref="L67:M67"/>
    <mergeCell ref="H64:I64"/>
    <mergeCell ref="H55:I55"/>
    <mergeCell ref="J55:K55"/>
    <mergeCell ref="H68:I68"/>
    <mergeCell ref="J68:K68"/>
    <mergeCell ref="L68:M68"/>
    <mergeCell ref="H58:I58"/>
    <mergeCell ref="J58:K58"/>
    <mergeCell ref="L58:M58"/>
    <mergeCell ref="H59:I59"/>
    <mergeCell ref="J59:K59"/>
    <mergeCell ref="L59:M59"/>
    <mergeCell ref="J64:K64"/>
    <mergeCell ref="L64:M64"/>
    <mergeCell ref="H65:I65"/>
    <mergeCell ref="J65:K65"/>
    <mergeCell ref="L65:M65"/>
    <mergeCell ref="H62:I62"/>
    <mergeCell ref="J62:K62"/>
    <mergeCell ref="L62:M62"/>
    <mergeCell ref="H63:I63"/>
    <mergeCell ref="J63:K63"/>
    <mergeCell ref="L63:M63"/>
    <mergeCell ref="H60:I60"/>
    <mergeCell ref="J60:K60"/>
    <mergeCell ref="A80:G80"/>
    <mergeCell ref="I80:K80"/>
    <mergeCell ref="L80:M80"/>
    <mergeCell ref="J73:K73"/>
    <mergeCell ref="L73:M73"/>
    <mergeCell ref="H70:I70"/>
    <mergeCell ref="J70:K70"/>
    <mergeCell ref="L70:M70"/>
    <mergeCell ref="H71:I71"/>
    <mergeCell ref="J71:K71"/>
    <mergeCell ref="L71:M71"/>
    <mergeCell ref="L78:M78"/>
    <mergeCell ref="G79:I79"/>
    <mergeCell ref="L79:M79"/>
    <mergeCell ref="H74:I74"/>
    <mergeCell ref="J74:K74"/>
    <mergeCell ref="L74:M74"/>
    <mergeCell ref="B75:F75"/>
    <mergeCell ref="B76:F79"/>
    <mergeCell ref="G76:G78"/>
    <mergeCell ref="H76:I76"/>
    <mergeCell ref="A2:B2"/>
    <mergeCell ref="C2:J2"/>
    <mergeCell ref="K2:N2"/>
    <mergeCell ref="A1:N1"/>
    <mergeCell ref="A4:F5"/>
    <mergeCell ref="J83:K84"/>
    <mergeCell ref="M49:M50"/>
    <mergeCell ref="N49:N50"/>
    <mergeCell ref="M83:M84"/>
    <mergeCell ref="N83:N84"/>
    <mergeCell ref="J76:K76"/>
    <mergeCell ref="L76:M76"/>
    <mergeCell ref="J57:K57"/>
    <mergeCell ref="L57:M57"/>
    <mergeCell ref="N52:N54"/>
    <mergeCell ref="J32:K32"/>
    <mergeCell ref="L32:M32"/>
    <mergeCell ref="L28:M28"/>
    <mergeCell ref="J12:K12"/>
    <mergeCell ref="L12:M12"/>
    <mergeCell ref="N7:N9"/>
    <mergeCell ref="A81:G81"/>
    <mergeCell ref="I81:K81"/>
    <mergeCell ref="L81:M81"/>
  </mergeCells>
  <phoneticPr fontId="2"/>
  <conditionalFormatting sqref="K5">
    <cfRule type="expression" dxfId="12" priority="1" stopIfTrue="1">
      <formula>G4="その他(上記用途区分以外)"</formula>
    </cfRule>
  </conditionalFormatting>
  <dataValidations count="3">
    <dataValidation type="list" allowBlank="1" showInputMessage="1" showErrorMessage="1" sqref="G4:J4" xr:uid="{975335EB-AB01-436E-982F-A1931AC522C5}">
      <formula1>"物販店,飲食店,集会所,病院,ホテル,その他(上記用途区分以外)"</formula1>
    </dataValidation>
    <dataValidation type="list" allowBlank="1" showInputMessage="1" showErrorMessage="1" sqref="F53 F8" xr:uid="{14D429C6-CB85-414C-A9ED-3CA7E7ED33D7}">
      <formula1>"灯油,重油,ガス"</formula1>
    </dataValidation>
    <dataValidation type="list" allowBlank="1" showInputMessage="1" showErrorMessage="1" sqref="F9 F54" xr:uid="{DE2DF3BA-2508-4B3F-9FFA-91C3EB850C89}">
      <formula1>"ｍ3/h kg/h,kcal,kW,ℓ"</formula1>
    </dataValidation>
  </dataValidations>
  <printOptions horizontalCentered="1"/>
  <pageMargins left="0.78740157480314965" right="0.39370078740157483" top="0.59055118110236227" bottom="0.59055118110236227" header="0.39370078740157483" footer="0"/>
  <pageSetup paperSize="9" scale="60" orientation="portrait" r:id="rId1"/>
  <headerFooter alignWithMargins="0">
    <oddHeader>&amp;R&amp;14参考様式１－５⑤ 給湯</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99DF4-E07A-4A98-9496-1559C062345B}">
  <sheetPr codeName="Sheet29">
    <tabColor rgb="FF99FF99"/>
    <pageSetUpPr fitToPage="1"/>
  </sheetPr>
  <dimension ref="A1:AJ135"/>
  <sheetViews>
    <sheetView showGridLines="0" view="pageBreakPreview" zoomScaleNormal="100" zoomScaleSheetLayoutView="100" workbookViewId="0">
      <selection activeCell="E4" sqref="E4:H4"/>
    </sheetView>
  </sheetViews>
  <sheetFormatPr defaultColWidth="9.5546875" defaultRowHeight="10.8"/>
  <cols>
    <col min="1" max="1" width="8" style="711" customWidth="1"/>
    <col min="2" max="2" width="7" style="711" customWidth="1"/>
    <col min="3" max="3" width="9" style="711" customWidth="1"/>
    <col min="4" max="4" width="17.6640625" style="711" customWidth="1"/>
    <col min="5" max="5" width="7.44140625" style="711" customWidth="1"/>
    <col min="6" max="6" width="9.6640625" style="711" customWidth="1"/>
    <col min="7" max="7" width="3.5546875" style="711" customWidth="1"/>
    <col min="8" max="8" width="10.109375" style="711" customWidth="1"/>
    <col min="9" max="9" width="17.109375" style="711" customWidth="1"/>
    <col min="10" max="10" width="2.6640625" style="711" customWidth="1"/>
    <col min="11" max="11" width="22.6640625" style="711" customWidth="1"/>
    <col min="12" max="12" width="7.109375" style="711" customWidth="1"/>
    <col min="13" max="13" width="2.6640625" style="711" customWidth="1"/>
    <col min="14" max="15" width="10.109375" style="711" customWidth="1"/>
    <col min="16" max="16" width="4.109375" style="711" customWidth="1"/>
    <col min="17" max="28" width="9.5546875" style="711"/>
    <col min="29" max="29" width="18.5546875" style="711" customWidth="1"/>
    <col min="30" max="33" width="0" style="711" hidden="1" customWidth="1"/>
    <col min="34" max="35" width="9.5546875" style="711" hidden="1" customWidth="1"/>
    <col min="36" max="36" width="2.44140625" style="711" hidden="1" customWidth="1"/>
    <col min="37" max="16384" width="9.5546875" style="711"/>
  </cols>
  <sheetData>
    <row r="1" spans="1:23" s="185" customFormat="1" ht="25.05" customHeight="1" thickBot="1">
      <c r="A1" s="3272" t="s">
        <v>1413</v>
      </c>
      <c r="B1" s="3272"/>
      <c r="C1" s="3272"/>
      <c r="D1" s="3272"/>
      <c r="E1" s="3272"/>
      <c r="F1" s="3272"/>
      <c r="G1" s="3272"/>
      <c r="H1" s="3272"/>
      <c r="I1" s="3272"/>
      <c r="J1" s="3272"/>
      <c r="K1" s="3272"/>
      <c r="L1" s="3272"/>
      <c r="M1" s="3272"/>
      <c r="N1" s="3272"/>
      <c r="O1" s="1178"/>
      <c r="P1" s="1178"/>
      <c r="Q1" s="1178"/>
      <c r="R1" s="1178"/>
      <c r="S1" s="1178"/>
      <c r="T1" s="1178"/>
      <c r="U1" s="1178"/>
      <c r="V1" s="1178"/>
      <c r="W1" s="1178"/>
    </row>
    <row r="2" spans="1:23" s="185" customFormat="1" ht="30" customHeight="1" thickBot="1">
      <c r="A2" s="3270" t="s">
        <v>287</v>
      </c>
      <c r="B2" s="3450"/>
      <c r="C2" s="2894" t="str">
        <f>IF('参考様式1-1'!D3="","",'参考様式1-1'!D3)</f>
        <v/>
      </c>
      <c r="D2" s="2895"/>
      <c r="E2" s="2895"/>
      <c r="F2" s="2895"/>
      <c r="G2" s="2895"/>
      <c r="H2" s="2895"/>
      <c r="I2" s="2895"/>
      <c r="J2" s="2896"/>
      <c r="K2" s="2891" t="str">
        <f>'参考様式1-1'!M3</f>
        <v>１棟目／計１棟</v>
      </c>
      <c r="L2" s="2892"/>
      <c r="M2" s="2892"/>
      <c r="N2" s="2893"/>
      <c r="O2" s="219"/>
      <c r="P2" s="219"/>
      <c r="Q2" s="219"/>
      <c r="R2" s="219"/>
      <c r="S2" s="219"/>
      <c r="T2" s="219"/>
      <c r="U2" s="219"/>
      <c r="V2" s="219"/>
      <c r="W2" s="219"/>
    </row>
    <row r="3" spans="1:23" ht="14.25" customHeight="1" thickBot="1">
      <c r="A3" s="937"/>
      <c r="B3" s="709"/>
      <c r="C3" s="709"/>
      <c r="D3" s="937"/>
      <c r="E3" s="709"/>
      <c r="F3" s="709"/>
      <c r="G3" s="709"/>
      <c r="H3" s="709"/>
      <c r="I3" s="937"/>
      <c r="J3" s="937"/>
      <c r="K3" s="965"/>
      <c r="L3" s="967"/>
      <c r="M3" s="966"/>
    </row>
    <row r="4" spans="1:23" ht="14.25" customHeight="1" thickBot="1">
      <c r="A4" s="3262" t="s">
        <v>390</v>
      </c>
      <c r="B4" s="3263"/>
      <c r="C4" s="3263"/>
      <c r="D4" s="3264"/>
      <c r="E4" s="3398"/>
      <c r="F4" s="3399"/>
      <c r="G4" s="3399"/>
      <c r="H4" s="3400"/>
      <c r="I4" s="3396" t="str">
        <f>IF(E4="事務所",0.2,IF(OR(E4="学校",E4="物販店",E4="飲食店",E4="集会所"),0.25,IF(E4="病院",0.1,IF(E4="ホテル",0.1,"-"))))</f>
        <v>-</v>
      </c>
      <c r="J4" s="3397"/>
      <c r="K4" s="965"/>
      <c r="L4" s="967"/>
      <c r="M4" s="966"/>
    </row>
    <row r="5" spans="1:23" ht="14.25" customHeight="1" thickBot="1">
      <c r="A5" s="3265"/>
      <c r="B5" s="3266"/>
      <c r="C5" s="3266"/>
      <c r="D5" s="3267"/>
      <c r="E5" s="3454" t="s">
        <v>1175</v>
      </c>
      <c r="F5" s="3455"/>
      <c r="G5" s="3455"/>
      <c r="H5" s="3456"/>
      <c r="I5" s="1176"/>
      <c r="J5" s="1387" t="s">
        <v>439</v>
      </c>
      <c r="K5" s="965"/>
      <c r="L5" s="967"/>
      <c r="M5" s="966"/>
    </row>
    <row r="6" spans="1:23" s="709" customFormat="1" ht="25.05" customHeight="1" thickBot="1">
      <c r="A6" s="3099" t="s">
        <v>521</v>
      </c>
      <c r="B6" s="3100"/>
      <c r="C6" s="3100"/>
      <c r="D6" s="3101"/>
      <c r="E6" s="749"/>
      <c r="F6" s="711"/>
      <c r="G6" s="711"/>
      <c r="H6" s="711"/>
      <c r="I6" s="711"/>
      <c r="J6" s="711"/>
      <c r="K6" s="711"/>
      <c r="L6" s="711"/>
      <c r="M6" s="711"/>
      <c r="N6" s="1009"/>
      <c r="Q6" s="1009"/>
    </row>
    <row r="7" spans="1:23" ht="15" customHeight="1" thickBot="1">
      <c r="A7" s="3451" t="s">
        <v>1411</v>
      </c>
      <c r="B7" s="939" t="s">
        <v>669</v>
      </c>
      <c r="C7" s="945" t="s">
        <v>523</v>
      </c>
      <c r="D7" s="945" t="s">
        <v>670</v>
      </c>
      <c r="E7" s="945" t="s">
        <v>526</v>
      </c>
      <c r="F7" s="945" t="s">
        <v>671</v>
      </c>
      <c r="G7" s="2899" t="s">
        <v>672</v>
      </c>
      <c r="H7" s="3210"/>
      <c r="I7" s="2899" t="s">
        <v>673</v>
      </c>
      <c r="J7" s="2900"/>
      <c r="K7" s="2900"/>
      <c r="L7" s="2900"/>
      <c r="M7" s="2900"/>
      <c r="N7" s="3210"/>
    </row>
    <row r="8" spans="1:23" ht="15" customHeight="1">
      <c r="A8" s="3452"/>
      <c r="B8" s="829"/>
      <c r="C8" s="830"/>
      <c r="D8" s="968"/>
      <c r="E8" s="834"/>
      <c r="F8" s="996"/>
      <c r="G8" s="1298"/>
      <c r="H8" s="1299" t="str">
        <f>IF(ISERROR(IF(OR(E8,F8)="", "", E8*F8)),"",IF(OR(E8,F8)="", "", E8*F8))</f>
        <v/>
      </c>
      <c r="I8" s="3447"/>
      <c r="J8" s="3448"/>
      <c r="K8" s="3448"/>
      <c r="L8" s="3448"/>
      <c r="M8" s="3448"/>
      <c r="N8" s="3449"/>
    </row>
    <row r="9" spans="1:23" ht="15" customHeight="1">
      <c r="A9" s="3452"/>
      <c r="B9" s="832"/>
      <c r="C9" s="833"/>
      <c r="D9" s="969"/>
      <c r="E9" s="834"/>
      <c r="F9" s="727"/>
      <c r="G9" s="1300"/>
      <c r="H9" s="1301" t="str">
        <f>IF(ISERROR(IF(OR(E9,F9)="", "", E9*F9)),"",IF(OR(E9,F9)="", "", E9*F9))</f>
        <v/>
      </c>
      <c r="I9" s="3401"/>
      <c r="J9" s="3402"/>
      <c r="K9" s="3402"/>
      <c r="L9" s="3402"/>
      <c r="M9" s="3402"/>
      <c r="N9" s="3403"/>
    </row>
    <row r="10" spans="1:23" ht="15" customHeight="1">
      <c r="A10" s="3452"/>
      <c r="B10" s="832"/>
      <c r="C10" s="833"/>
      <c r="D10" s="969"/>
      <c r="E10" s="834"/>
      <c r="F10" s="727"/>
      <c r="G10" s="1300"/>
      <c r="H10" s="1301" t="str">
        <f t="shared" ref="H10:H21" si="0">IF(ISERROR(IF(OR(E10,F10)="", "", E10*F10)),"",IF(OR(E10,F10)="", "", E10*F10))</f>
        <v/>
      </c>
      <c r="I10" s="3401"/>
      <c r="J10" s="3402"/>
      <c r="K10" s="3402"/>
      <c r="L10" s="3402"/>
      <c r="M10" s="3402"/>
      <c r="N10" s="3403"/>
    </row>
    <row r="11" spans="1:23" ht="15" customHeight="1">
      <c r="A11" s="3452"/>
      <c r="B11" s="832"/>
      <c r="C11" s="833"/>
      <c r="D11" s="969"/>
      <c r="E11" s="834"/>
      <c r="F11" s="727"/>
      <c r="G11" s="1300"/>
      <c r="H11" s="1301" t="str">
        <f t="shared" si="0"/>
        <v/>
      </c>
      <c r="I11" s="3401"/>
      <c r="J11" s="3402"/>
      <c r="K11" s="3402"/>
      <c r="L11" s="3402"/>
      <c r="M11" s="3402"/>
      <c r="N11" s="3403"/>
    </row>
    <row r="12" spans="1:23" ht="15" customHeight="1">
      <c r="A12" s="3452"/>
      <c r="B12" s="832"/>
      <c r="C12" s="833"/>
      <c r="D12" s="969"/>
      <c r="E12" s="834"/>
      <c r="F12" s="727"/>
      <c r="G12" s="1300"/>
      <c r="H12" s="1301" t="str">
        <f t="shared" si="0"/>
        <v/>
      </c>
      <c r="I12" s="3401"/>
      <c r="J12" s="3402"/>
      <c r="K12" s="3402"/>
      <c r="L12" s="3402"/>
      <c r="M12" s="3402"/>
      <c r="N12" s="3403"/>
    </row>
    <row r="13" spans="1:23" ht="15" customHeight="1">
      <c r="A13" s="3452"/>
      <c r="B13" s="832"/>
      <c r="C13" s="833"/>
      <c r="D13" s="969"/>
      <c r="E13" s="834"/>
      <c r="F13" s="727"/>
      <c r="G13" s="1300"/>
      <c r="H13" s="1301" t="str">
        <f t="shared" si="0"/>
        <v/>
      </c>
      <c r="I13" s="3401"/>
      <c r="J13" s="3402"/>
      <c r="K13" s="3402"/>
      <c r="L13" s="3402"/>
      <c r="M13" s="3402"/>
      <c r="N13" s="3403"/>
    </row>
    <row r="14" spans="1:23" ht="15" customHeight="1">
      <c r="A14" s="3452"/>
      <c r="B14" s="832"/>
      <c r="C14" s="833"/>
      <c r="D14" s="969"/>
      <c r="E14" s="834"/>
      <c r="F14" s="727"/>
      <c r="G14" s="1300"/>
      <c r="H14" s="1301" t="str">
        <f t="shared" si="0"/>
        <v/>
      </c>
      <c r="I14" s="3401"/>
      <c r="J14" s="3402"/>
      <c r="K14" s="3402"/>
      <c r="L14" s="3402"/>
      <c r="M14" s="3402"/>
      <c r="N14" s="3403"/>
    </row>
    <row r="15" spans="1:23" ht="15" customHeight="1">
      <c r="A15" s="3452"/>
      <c r="B15" s="832"/>
      <c r="C15" s="833"/>
      <c r="D15" s="969"/>
      <c r="E15" s="834"/>
      <c r="F15" s="727"/>
      <c r="G15" s="1300"/>
      <c r="H15" s="1301" t="str">
        <f t="shared" si="0"/>
        <v/>
      </c>
      <c r="I15" s="3401"/>
      <c r="J15" s="3402"/>
      <c r="K15" s="3402"/>
      <c r="L15" s="3402"/>
      <c r="M15" s="3402"/>
      <c r="N15" s="3403"/>
    </row>
    <row r="16" spans="1:23" ht="15" customHeight="1">
      <c r="A16" s="3452"/>
      <c r="B16" s="832"/>
      <c r="C16" s="833"/>
      <c r="D16" s="969"/>
      <c r="E16" s="834"/>
      <c r="F16" s="727"/>
      <c r="G16" s="1300"/>
      <c r="H16" s="1301" t="str">
        <f t="shared" si="0"/>
        <v/>
      </c>
      <c r="I16" s="3401"/>
      <c r="J16" s="3402"/>
      <c r="K16" s="3402"/>
      <c r="L16" s="3402"/>
      <c r="M16" s="3402"/>
      <c r="N16" s="3403"/>
    </row>
    <row r="17" spans="1:14" ht="15" customHeight="1">
      <c r="A17" s="3452"/>
      <c r="B17" s="832"/>
      <c r="C17" s="833"/>
      <c r="D17" s="969"/>
      <c r="E17" s="834"/>
      <c r="F17" s="727"/>
      <c r="G17" s="1300"/>
      <c r="H17" s="1301" t="str">
        <f t="shared" si="0"/>
        <v/>
      </c>
      <c r="I17" s="3401"/>
      <c r="J17" s="3402"/>
      <c r="K17" s="3402"/>
      <c r="L17" s="3402"/>
      <c r="M17" s="3402"/>
      <c r="N17" s="3403"/>
    </row>
    <row r="18" spans="1:14" ht="15" customHeight="1">
      <c r="A18" s="3452"/>
      <c r="B18" s="832"/>
      <c r="C18" s="833"/>
      <c r="D18" s="969"/>
      <c r="E18" s="834"/>
      <c r="F18" s="727"/>
      <c r="G18" s="1300"/>
      <c r="H18" s="1301" t="str">
        <f t="shared" si="0"/>
        <v/>
      </c>
      <c r="I18" s="3401"/>
      <c r="J18" s="3402"/>
      <c r="K18" s="3402"/>
      <c r="L18" s="3402"/>
      <c r="M18" s="3402"/>
      <c r="N18" s="3403"/>
    </row>
    <row r="19" spans="1:14" ht="15" customHeight="1">
      <c r="A19" s="3452"/>
      <c r="B19" s="832"/>
      <c r="C19" s="833"/>
      <c r="D19" s="969"/>
      <c r="E19" s="834"/>
      <c r="F19" s="727"/>
      <c r="G19" s="1300"/>
      <c r="H19" s="1301" t="str">
        <f t="shared" si="0"/>
        <v/>
      </c>
      <c r="I19" s="3401"/>
      <c r="J19" s="3402"/>
      <c r="K19" s="3402"/>
      <c r="L19" s="3402"/>
      <c r="M19" s="3402"/>
      <c r="N19" s="3403"/>
    </row>
    <row r="20" spans="1:14" ht="15" customHeight="1">
      <c r="A20" s="3452"/>
      <c r="B20" s="832"/>
      <c r="C20" s="833"/>
      <c r="D20" s="969"/>
      <c r="E20" s="834"/>
      <c r="F20" s="727"/>
      <c r="G20" s="1300"/>
      <c r="H20" s="1301" t="str">
        <f t="shared" si="0"/>
        <v/>
      </c>
      <c r="I20" s="3401"/>
      <c r="J20" s="3402"/>
      <c r="K20" s="3402"/>
      <c r="L20" s="3402"/>
      <c r="M20" s="3402"/>
      <c r="N20" s="3403"/>
    </row>
    <row r="21" spans="1:14" ht="15" customHeight="1">
      <c r="A21" s="3452"/>
      <c r="B21" s="832"/>
      <c r="C21" s="833"/>
      <c r="D21" s="969"/>
      <c r="E21" s="834"/>
      <c r="F21" s="727"/>
      <c r="G21" s="1300"/>
      <c r="H21" s="1301" t="str">
        <f t="shared" si="0"/>
        <v/>
      </c>
      <c r="I21" s="3401"/>
      <c r="J21" s="3402"/>
      <c r="K21" s="3402"/>
      <c r="L21" s="3402"/>
      <c r="M21" s="3402"/>
      <c r="N21" s="3403"/>
    </row>
    <row r="22" spans="1:14" ht="15" customHeight="1" thickBot="1">
      <c r="A22" s="3452"/>
      <c r="B22" s="835"/>
      <c r="C22" s="836"/>
      <c r="D22" s="970"/>
      <c r="E22" s="837"/>
      <c r="F22" s="819"/>
      <c r="G22" s="1302"/>
      <c r="H22" s="1303" t="str">
        <f>IF(ISERROR(IF(OR(E22,F22)="", "", E22*F22)),"",IF(OR(E22,F22)="", "", E22*F22))</f>
        <v/>
      </c>
      <c r="I22" s="3444"/>
      <c r="J22" s="3445"/>
      <c r="K22" s="3445"/>
      <c r="L22" s="3445"/>
      <c r="M22" s="3445"/>
      <c r="N22" s="3446"/>
    </row>
    <row r="23" spans="1:14" ht="15" customHeight="1" thickBot="1">
      <c r="A23" s="3453"/>
      <c r="B23" s="3441" t="s">
        <v>231</v>
      </c>
      <c r="C23" s="3442"/>
      <c r="D23" s="3443"/>
      <c r="E23" s="1586">
        <f>SUM(E8:E22)</f>
        <v>0</v>
      </c>
      <c r="F23" s="1587">
        <f>SUM(F8:F22)</f>
        <v>0</v>
      </c>
      <c r="G23" s="1590"/>
      <c r="H23" s="1588">
        <f>SUM(G8:H22)</f>
        <v>0</v>
      </c>
      <c r="I23" s="2899"/>
      <c r="J23" s="2900"/>
      <c r="K23" s="2900"/>
      <c r="L23" s="2900"/>
      <c r="M23" s="2900"/>
      <c r="N23" s="3210"/>
    </row>
    <row r="24" spans="1:14" ht="15" customHeight="1" thickBot="1">
      <c r="A24" s="3451" t="s">
        <v>1412</v>
      </c>
      <c r="B24" s="945" t="s">
        <v>669</v>
      </c>
      <c r="C24" s="945" t="s">
        <v>523</v>
      </c>
      <c r="D24" s="945" t="s">
        <v>670</v>
      </c>
      <c r="E24" s="945" t="s">
        <v>526</v>
      </c>
      <c r="F24" s="945" t="s">
        <v>671</v>
      </c>
      <c r="G24" s="2899" t="s">
        <v>672</v>
      </c>
      <c r="H24" s="3210"/>
      <c r="I24" s="2899" t="s">
        <v>673</v>
      </c>
      <c r="J24" s="2900"/>
      <c r="K24" s="2900"/>
      <c r="L24" s="2900"/>
      <c r="M24" s="2900"/>
      <c r="N24" s="3210"/>
    </row>
    <row r="25" spans="1:14" ht="15" customHeight="1">
      <c r="A25" s="3452"/>
      <c r="B25" s="829"/>
      <c r="C25" s="830"/>
      <c r="D25" s="968"/>
      <c r="E25" s="831"/>
      <c r="F25" s="997"/>
      <c r="G25" s="1300"/>
      <c r="H25" s="1304" t="str">
        <f>IF(ISERROR(IF(OR(E25,F25)="", "", E25*F25)),"",IF(OR(E25,F25)="", "", E25*F25))</f>
        <v/>
      </c>
      <c r="I25" s="3401"/>
      <c r="J25" s="3402"/>
      <c r="K25" s="3402"/>
      <c r="L25" s="3402"/>
      <c r="M25" s="3402"/>
      <c r="N25" s="3403"/>
    </row>
    <row r="26" spans="1:14" ht="15" customHeight="1">
      <c r="A26" s="3452"/>
      <c r="B26" s="832"/>
      <c r="C26" s="833"/>
      <c r="D26" s="969"/>
      <c r="E26" s="834"/>
      <c r="F26" s="996"/>
      <c r="G26" s="1300"/>
      <c r="H26" s="1304" t="str">
        <f>IF(ISERROR(IF(OR(E26,F26)="", "", E26*F26)),"",IF(OR(E26,F26)="", "", E26*F26))</f>
        <v/>
      </c>
      <c r="I26" s="3401"/>
      <c r="J26" s="3402"/>
      <c r="K26" s="3402"/>
      <c r="L26" s="3402"/>
      <c r="M26" s="3402"/>
      <c r="N26" s="3403"/>
    </row>
    <row r="27" spans="1:14" ht="15" customHeight="1">
      <c r="A27" s="3452"/>
      <c r="B27" s="832"/>
      <c r="C27" s="833"/>
      <c r="D27" s="969"/>
      <c r="E27" s="834"/>
      <c r="F27" s="996"/>
      <c r="G27" s="1300"/>
      <c r="H27" s="1304" t="str">
        <f>IF(ISERROR(IF(OR(E27,F27)="", "", E27*F27)),"",IF(OR(E27,F27)="", "", E27*F27))</f>
        <v/>
      </c>
      <c r="I27" s="3401"/>
      <c r="J27" s="3402"/>
      <c r="K27" s="3402"/>
      <c r="L27" s="3402"/>
      <c r="M27" s="3402"/>
      <c r="N27" s="3403"/>
    </row>
    <row r="28" spans="1:14" ht="15" customHeight="1">
      <c r="A28" s="3452"/>
      <c r="B28" s="832"/>
      <c r="C28" s="833"/>
      <c r="D28" s="969"/>
      <c r="E28" s="834"/>
      <c r="F28" s="996"/>
      <c r="G28" s="1300"/>
      <c r="H28" s="1304" t="str">
        <f t="shared" ref="H28:H31" si="1">IF(ISERROR(IF(OR(E28,F28)="", "", E28*F28)),"",IF(OR(E28,F28)="", "", E28*F28))</f>
        <v/>
      </c>
      <c r="I28" s="3401"/>
      <c r="J28" s="3402"/>
      <c r="K28" s="3402"/>
      <c r="L28" s="3402"/>
      <c r="M28" s="3402"/>
      <c r="N28" s="3403"/>
    </row>
    <row r="29" spans="1:14" ht="15" customHeight="1">
      <c r="A29" s="3452"/>
      <c r="B29" s="832"/>
      <c r="C29" s="833"/>
      <c r="D29" s="969"/>
      <c r="E29" s="834"/>
      <c r="F29" s="996"/>
      <c r="G29" s="1300"/>
      <c r="H29" s="1304" t="str">
        <f t="shared" si="1"/>
        <v/>
      </c>
      <c r="I29" s="3401"/>
      <c r="J29" s="3402"/>
      <c r="K29" s="3402"/>
      <c r="L29" s="3402"/>
      <c r="M29" s="3402"/>
      <c r="N29" s="3403"/>
    </row>
    <row r="30" spans="1:14" ht="15" customHeight="1">
      <c r="A30" s="3452"/>
      <c r="B30" s="832"/>
      <c r="C30" s="833"/>
      <c r="D30" s="969"/>
      <c r="E30" s="834"/>
      <c r="F30" s="996"/>
      <c r="G30" s="1300"/>
      <c r="H30" s="1304" t="str">
        <f t="shared" si="1"/>
        <v/>
      </c>
      <c r="I30" s="3401"/>
      <c r="J30" s="3402"/>
      <c r="K30" s="3402"/>
      <c r="L30" s="3402"/>
      <c r="M30" s="3402"/>
      <c r="N30" s="3403"/>
    </row>
    <row r="31" spans="1:14" ht="15" customHeight="1">
      <c r="A31" s="3452"/>
      <c r="B31" s="832"/>
      <c r="C31" s="833"/>
      <c r="D31" s="969"/>
      <c r="E31" s="834"/>
      <c r="F31" s="727"/>
      <c r="G31" s="1300"/>
      <c r="H31" s="1304" t="str">
        <f t="shared" si="1"/>
        <v/>
      </c>
      <c r="I31" s="3401"/>
      <c r="J31" s="3402"/>
      <c r="K31" s="3402"/>
      <c r="L31" s="3402"/>
      <c r="M31" s="3402"/>
      <c r="N31" s="3403"/>
    </row>
    <row r="32" spans="1:14" ht="15" customHeight="1">
      <c r="A32" s="3452"/>
      <c r="B32" s="832"/>
      <c r="C32" s="833"/>
      <c r="D32" s="969"/>
      <c r="E32" s="834"/>
      <c r="F32" s="996"/>
      <c r="G32" s="1300"/>
      <c r="H32" s="1304" t="str">
        <f t="shared" ref="H32:H60" si="2">IF(ISERROR(IF(OR(E32,F32)="", "", E32*F32)),"",IF(OR(E32,F32)="", "", E32*F32))</f>
        <v/>
      </c>
      <c r="I32" s="3401"/>
      <c r="J32" s="3402"/>
      <c r="K32" s="3402"/>
      <c r="L32" s="3402"/>
      <c r="M32" s="3402"/>
      <c r="N32" s="3403"/>
    </row>
    <row r="33" spans="1:14" ht="15" customHeight="1">
      <c r="A33" s="3452"/>
      <c r="B33" s="832"/>
      <c r="C33" s="833"/>
      <c r="D33" s="969"/>
      <c r="E33" s="834"/>
      <c r="F33" s="996"/>
      <c r="G33" s="1300"/>
      <c r="H33" s="1304" t="str">
        <f t="shared" si="2"/>
        <v/>
      </c>
      <c r="I33" s="3401"/>
      <c r="J33" s="3402"/>
      <c r="K33" s="3402"/>
      <c r="L33" s="3402"/>
      <c r="M33" s="3402"/>
      <c r="N33" s="3403"/>
    </row>
    <row r="34" spans="1:14" ht="15" customHeight="1">
      <c r="A34" s="3452"/>
      <c r="B34" s="832"/>
      <c r="C34" s="833"/>
      <c r="D34" s="969"/>
      <c r="E34" s="834"/>
      <c r="F34" s="996"/>
      <c r="G34" s="1300"/>
      <c r="H34" s="1304" t="str">
        <f t="shared" si="2"/>
        <v/>
      </c>
      <c r="I34" s="3401"/>
      <c r="J34" s="3402"/>
      <c r="K34" s="3402"/>
      <c r="L34" s="3402"/>
      <c r="M34" s="3402"/>
      <c r="N34" s="3403"/>
    </row>
    <row r="35" spans="1:14" ht="15" customHeight="1">
      <c r="A35" s="3452"/>
      <c r="B35" s="832"/>
      <c r="C35" s="833"/>
      <c r="D35" s="969"/>
      <c r="E35" s="834"/>
      <c r="F35" s="996"/>
      <c r="G35" s="1300"/>
      <c r="H35" s="1304" t="str">
        <f t="shared" si="2"/>
        <v/>
      </c>
      <c r="I35" s="3401"/>
      <c r="J35" s="3402"/>
      <c r="K35" s="3402"/>
      <c r="L35" s="3402"/>
      <c r="M35" s="3402"/>
      <c r="N35" s="3403"/>
    </row>
    <row r="36" spans="1:14" ht="15" customHeight="1">
      <c r="A36" s="3452"/>
      <c r="B36" s="832"/>
      <c r="C36" s="833"/>
      <c r="D36" s="969"/>
      <c r="E36" s="834"/>
      <c r="F36" s="727"/>
      <c r="G36" s="1300"/>
      <c r="H36" s="1304" t="str">
        <f t="shared" si="2"/>
        <v/>
      </c>
      <c r="I36" s="3401"/>
      <c r="J36" s="3402"/>
      <c r="K36" s="3402"/>
      <c r="L36" s="3402"/>
      <c r="M36" s="3402"/>
      <c r="N36" s="3403"/>
    </row>
    <row r="37" spans="1:14" ht="15" customHeight="1">
      <c r="A37" s="3452"/>
      <c r="B37" s="832"/>
      <c r="C37" s="833"/>
      <c r="D37" s="969"/>
      <c r="E37" s="834"/>
      <c r="F37" s="727"/>
      <c r="G37" s="1300"/>
      <c r="H37" s="1304" t="str">
        <f t="shared" si="2"/>
        <v/>
      </c>
      <c r="I37" s="3401"/>
      <c r="J37" s="3402"/>
      <c r="K37" s="3402"/>
      <c r="L37" s="3402"/>
      <c r="M37" s="3402"/>
      <c r="N37" s="3403"/>
    </row>
    <row r="38" spans="1:14" ht="15" customHeight="1">
      <c r="A38" s="3452"/>
      <c r="B38" s="832"/>
      <c r="C38" s="833"/>
      <c r="D38" s="969"/>
      <c r="E38" s="834"/>
      <c r="F38" s="727"/>
      <c r="G38" s="1300"/>
      <c r="H38" s="1304" t="str">
        <f t="shared" si="2"/>
        <v/>
      </c>
      <c r="I38" s="3401"/>
      <c r="J38" s="3402"/>
      <c r="K38" s="3402"/>
      <c r="L38" s="3402"/>
      <c r="M38" s="3402"/>
      <c r="N38" s="3403"/>
    </row>
    <row r="39" spans="1:14" ht="15" customHeight="1">
      <c r="A39" s="3452"/>
      <c r="B39" s="832"/>
      <c r="C39" s="833"/>
      <c r="D39" s="969"/>
      <c r="E39" s="834"/>
      <c r="F39" s="727"/>
      <c r="G39" s="1300"/>
      <c r="H39" s="1304" t="str">
        <f t="shared" si="2"/>
        <v/>
      </c>
      <c r="I39" s="3401"/>
      <c r="J39" s="3402"/>
      <c r="K39" s="3402"/>
      <c r="L39" s="3402"/>
      <c r="M39" s="3402"/>
      <c r="N39" s="3403"/>
    </row>
    <row r="40" spans="1:14" ht="15" customHeight="1">
      <c r="A40" s="3452"/>
      <c r="B40" s="832"/>
      <c r="C40" s="833"/>
      <c r="D40" s="969"/>
      <c r="E40" s="834"/>
      <c r="F40" s="727"/>
      <c r="G40" s="1300"/>
      <c r="H40" s="1304" t="str">
        <f t="shared" si="2"/>
        <v/>
      </c>
      <c r="I40" s="3401"/>
      <c r="J40" s="3402"/>
      <c r="K40" s="3402"/>
      <c r="L40" s="3402"/>
      <c r="M40" s="3402"/>
      <c r="N40" s="3403"/>
    </row>
    <row r="41" spans="1:14" ht="15" customHeight="1">
      <c r="A41" s="3452"/>
      <c r="B41" s="832"/>
      <c r="C41" s="833"/>
      <c r="D41" s="969"/>
      <c r="E41" s="834"/>
      <c r="F41" s="727"/>
      <c r="G41" s="1300"/>
      <c r="H41" s="1304" t="str">
        <f t="shared" si="2"/>
        <v/>
      </c>
      <c r="I41" s="3401"/>
      <c r="J41" s="3402"/>
      <c r="K41" s="3402"/>
      <c r="L41" s="3402"/>
      <c r="M41" s="3402"/>
      <c r="N41" s="3403"/>
    </row>
    <row r="42" spans="1:14" ht="15" customHeight="1">
      <c r="A42" s="3452"/>
      <c r="B42" s="832"/>
      <c r="C42" s="833"/>
      <c r="D42" s="969"/>
      <c r="E42" s="834"/>
      <c r="F42" s="727"/>
      <c r="G42" s="1300"/>
      <c r="H42" s="1304" t="str">
        <f t="shared" si="2"/>
        <v/>
      </c>
      <c r="I42" s="3401"/>
      <c r="J42" s="3402"/>
      <c r="K42" s="3402"/>
      <c r="L42" s="3402"/>
      <c r="M42" s="3402"/>
      <c r="N42" s="3403"/>
    </row>
    <row r="43" spans="1:14" ht="15" customHeight="1">
      <c r="A43" s="3452"/>
      <c r="B43" s="832"/>
      <c r="C43" s="833"/>
      <c r="D43" s="969"/>
      <c r="E43" s="834"/>
      <c r="F43" s="727"/>
      <c r="G43" s="1300"/>
      <c r="H43" s="1304" t="str">
        <f t="shared" si="2"/>
        <v/>
      </c>
      <c r="I43" s="3401"/>
      <c r="J43" s="3402"/>
      <c r="K43" s="3402"/>
      <c r="L43" s="3402"/>
      <c r="M43" s="3402"/>
      <c r="N43" s="3403"/>
    </row>
    <row r="44" spans="1:14" ht="15" customHeight="1">
      <c r="A44" s="3452"/>
      <c r="B44" s="832"/>
      <c r="C44" s="833"/>
      <c r="D44" s="969"/>
      <c r="E44" s="834"/>
      <c r="F44" s="727"/>
      <c r="G44" s="1300"/>
      <c r="H44" s="1304" t="str">
        <f t="shared" si="2"/>
        <v/>
      </c>
      <c r="I44" s="3401"/>
      <c r="J44" s="3402"/>
      <c r="K44" s="3402"/>
      <c r="L44" s="3402"/>
      <c r="M44" s="3402"/>
      <c r="N44" s="3403"/>
    </row>
    <row r="45" spans="1:14" ht="15" customHeight="1">
      <c r="A45" s="3452"/>
      <c r="B45" s="832"/>
      <c r="C45" s="833"/>
      <c r="D45" s="969"/>
      <c r="E45" s="834"/>
      <c r="F45" s="727"/>
      <c r="G45" s="1300"/>
      <c r="H45" s="1304" t="str">
        <f t="shared" si="2"/>
        <v/>
      </c>
      <c r="I45" s="3401"/>
      <c r="J45" s="3402"/>
      <c r="K45" s="3402"/>
      <c r="L45" s="3402"/>
      <c r="M45" s="3402"/>
      <c r="N45" s="3403"/>
    </row>
    <row r="46" spans="1:14" ht="15" customHeight="1">
      <c r="A46" s="3452"/>
      <c r="B46" s="832"/>
      <c r="C46" s="833"/>
      <c r="D46" s="969"/>
      <c r="E46" s="834"/>
      <c r="F46" s="727"/>
      <c r="G46" s="1300"/>
      <c r="H46" s="1304" t="str">
        <f t="shared" si="2"/>
        <v/>
      </c>
      <c r="I46" s="3401"/>
      <c r="J46" s="3402"/>
      <c r="K46" s="3402"/>
      <c r="L46" s="3402"/>
      <c r="M46" s="3402"/>
      <c r="N46" s="3403"/>
    </row>
    <row r="47" spans="1:14" ht="15" customHeight="1">
      <c r="A47" s="3452"/>
      <c r="B47" s="832"/>
      <c r="C47" s="833"/>
      <c r="D47" s="969"/>
      <c r="E47" s="834"/>
      <c r="F47" s="727"/>
      <c r="G47" s="1300"/>
      <c r="H47" s="1304" t="str">
        <f t="shared" si="2"/>
        <v/>
      </c>
      <c r="I47" s="3401"/>
      <c r="J47" s="3402"/>
      <c r="K47" s="3402"/>
      <c r="L47" s="3402"/>
      <c r="M47" s="3402"/>
      <c r="N47" s="3403"/>
    </row>
    <row r="48" spans="1:14" ht="15" customHeight="1">
      <c r="A48" s="3452"/>
      <c r="B48" s="832"/>
      <c r="C48" s="833"/>
      <c r="D48" s="969"/>
      <c r="E48" s="834"/>
      <c r="F48" s="727"/>
      <c r="G48" s="1300"/>
      <c r="H48" s="1304" t="str">
        <f t="shared" si="2"/>
        <v/>
      </c>
      <c r="I48" s="3401"/>
      <c r="J48" s="3402"/>
      <c r="K48" s="3402"/>
      <c r="L48" s="3402"/>
      <c r="M48" s="3402"/>
      <c r="N48" s="3403"/>
    </row>
    <row r="49" spans="1:14" ht="15" customHeight="1">
      <c r="A49" s="3452"/>
      <c r="B49" s="832"/>
      <c r="C49" s="833"/>
      <c r="D49" s="969"/>
      <c r="E49" s="834"/>
      <c r="F49" s="727"/>
      <c r="G49" s="1300"/>
      <c r="H49" s="1304" t="str">
        <f t="shared" si="2"/>
        <v/>
      </c>
      <c r="I49" s="3401"/>
      <c r="J49" s="3402"/>
      <c r="K49" s="3402"/>
      <c r="L49" s="3402"/>
      <c r="M49" s="3402"/>
      <c r="N49" s="3403"/>
    </row>
    <row r="50" spans="1:14" ht="15" customHeight="1">
      <c r="A50" s="3452"/>
      <c r="B50" s="832"/>
      <c r="C50" s="833"/>
      <c r="D50" s="969"/>
      <c r="E50" s="834"/>
      <c r="F50" s="727"/>
      <c r="G50" s="1300"/>
      <c r="H50" s="1304" t="str">
        <f t="shared" si="2"/>
        <v/>
      </c>
      <c r="I50" s="3401"/>
      <c r="J50" s="3402"/>
      <c r="K50" s="3402"/>
      <c r="L50" s="3402"/>
      <c r="M50" s="3402"/>
      <c r="N50" s="3403"/>
    </row>
    <row r="51" spans="1:14" ht="15" customHeight="1">
      <c r="A51" s="3452"/>
      <c r="B51" s="832"/>
      <c r="C51" s="833"/>
      <c r="D51" s="969"/>
      <c r="E51" s="834"/>
      <c r="F51" s="727"/>
      <c r="G51" s="1300"/>
      <c r="H51" s="1304" t="str">
        <f t="shared" si="2"/>
        <v/>
      </c>
      <c r="I51" s="971"/>
      <c r="J51" s="972"/>
      <c r="K51" s="972"/>
      <c r="L51" s="972"/>
      <c r="M51" s="972"/>
      <c r="N51" s="973"/>
    </row>
    <row r="52" spans="1:14" ht="15" customHeight="1">
      <c r="A52" s="3452"/>
      <c r="B52" s="832"/>
      <c r="C52" s="833"/>
      <c r="D52" s="969"/>
      <c r="E52" s="834"/>
      <c r="F52" s="727"/>
      <c r="G52" s="1300"/>
      <c r="H52" s="1304" t="str">
        <f t="shared" si="2"/>
        <v/>
      </c>
      <c r="I52" s="3401"/>
      <c r="J52" s="3402"/>
      <c r="K52" s="3402"/>
      <c r="L52" s="3402"/>
      <c r="M52" s="3402"/>
      <c r="N52" s="3403"/>
    </row>
    <row r="53" spans="1:14" ht="15" customHeight="1">
      <c r="A53" s="3452"/>
      <c r="B53" s="832"/>
      <c r="C53" s="833"/>
      <c r="D53" s="969"/>
      <c r="E53" s="834"/>
      <c r="F53" s="727"/>
      <c r="G53" s="1300"/>
      <c r="H53" s="1304" t="str">
        <f t="shared" si="2"/>
        <v/>
      </c>
      <c r="I53" s="3401"/>
      <c r="J53" s="3402"/>
      <c r="K53" s="3402"/>
      <c r="L53" s="3402"/>
      <c r="M53" s="3402"/>
      <c r="N53" s="3403"/>
    </row>
    <row r="54" spans="1:14" ht="15" customHeight="1">
      <c r="A54" s="3452"/>
      <c r="B54" s="832"/>
      <c r="C54" s="833"/>
      <c r="D54" s="969"/>
      <c r="E54" s="834"/>
      <c r="F54" s="727"/>
      <c r="G54" s="1300"/>
      <c r="H54" s="1304" t="str">
        <f t="shared" si="2"/>
        <v/>
      </c>
      <c r="I54" s="3401"/>
      <c r="J54" s="3402"/>
      <c r="K54" s="3402"/>
      <c r="L54" s="3402"/>
      <c r="M54" s="3402"/>
      <c r="N54" s="3403"/>
    </row>
    <row r="55" spans="1:14" ht="15" customHeight="1">
      <c r="A55" s="3452"/>
      <c r="B55" s="832"/>
      <c r="C55" s="833"/>
      <c r="D55" s="969"/>
      <c r="E55" s="834"/>
      <c r="F55" s="727"/>
      <c r="G55" s="1300"/>
      <c r="H55" s="1304" t="str">
        <f t="shared" si="2"/>
        <v/>
      </c>
      <c r="I55" s="3401"/>
      <c r="J55" s="3402"/>
      <c r="K55" s="3402"/>
      <c r="L55" s="3402"/>
      <c r="M55" s="3402"/>
      <c r="N55" s="3403"/>
    </row>
    <row r="56" spans="1:14" ht="15" customHeight="1">
      <c r="A56" s="3452"/>
      <c r="B56" s="832"/>
      <c r="C56" s="833"/>
      <c r="D56" s="969"/>
      <c r="E56" s="834"/>
      <c r="F56" s="727"/>
      <c r="G56" s="1300"/>
      <c r="H56" s="1304" t="str">
        <f>IF(ISERROR(IF(OR(E56,F56)="", "", E56*F56)),"",IF(OR(E56,F56)="", "", E56*F56))</f>
        <v/>
      </c>
      <c r="I56" s="3401"/>
      <c r="J56" s="3402"/>
      <c r="K56" s="3402"/>
      <c r="L56" s="3402"/>
      <c r="M56" s="3402"/>
      <c r="N56" s="3403"/>
    </row>
    <row r="57" spans="1:14" ht="15" customHeight="1">
      <c r="A57" s="3452"/>
      <c r="B57" s="832"/>
      <c r="C57" s="833"/>
      <c r="D57" s="969"/>
      <c r="E57" s="834"/>
      <c r="F57" s="727"/>
      <c r="G57" s="1300"/>
      <c r="H57" s="1304" t="str">
        <f t="shared" si="2"/>
        <v/>
      </c>
      <c r="I57" s="3401"/>
      <c r="J57" s="3402"/>
      <c r="K57" s="3402"/>
      <c r="L57" s="3402"/>
      <c r="M57" s="3402"/>
      <c r="N57" s="3403"/>
    </row>
    <row r="58" spans="1:14" ht="15" customHeight="1">
      <c r="A58" s="3452"/>
      <c r="B58" s="832"/>
      <c r="C58" s="833"/>
      <c r="D58" s="969"/>
      <c r="E58" s="834"/>
      <c r="F58" s="727"/>
      <c r="G58" s="1300"/>
      <c r="H58" s="1304" t="str">
        <f t="shared" si="2"/>
        <v/>
      </c>
      <c r="I58" s="3401"/>
      <c r="J58" s="3402"/>
      <c r="K58" s="3402"/>
      <c r="L58" s="3402"/>
      <c r="M58" s="3402"/>
      <c r="N58" s="3403"/>
    </row>
    <row r="59" spans="1:14" ht="15" customHeight="1">
      <c r="A59" s="3452"/>
      <c r="B59" s="832"/>
      <c r="C59" s="833"/>
      <c r="D59" s="969"/>
      <c r="E59" s="834"/>
      <c r="F59" s="727"/>
      <c r="G59" s="1300"/>
      <c r="H59" s="1304" t="str">
        <f t="shared" si="2"/>
        <v/>
      </c>
      <c r="I59" s="3401"/>
      <c r="J59" s="3402"/>
      <c r="K59" s="3402"/>
      <c r="L59" s="3402"/>
      <c r="M59" s="3402"/>
      <c r="N59" s="3403"/>
    </row>
    <row r="60" spans="1:14" ht="15" customHeight="1">
      <c r="A60" s="3452"/>
      <c r="B60" s="832"/>
      <c r="C60" s="833"/>
      <c r="D60" s="969"/>
      <c r="E60" s="834"/>
      <c r="F60" s="727"/>
      <c r="G60" s="1300"/>
      <c r="H60" s="1304" t="str">
        <f t="shared" si="2"/>
        <v/>
      </c>
      <c r="I60" s="3401"/>
      <c r="J60" s="3402"/>
      <c r="K60" s="3402"/>
      <c r="L60" s="3402"/>
      <c r="M60" s="3402"/>
      <c r="N60" s="3403"/>
    </row>
    <row r="61" spans="1:14" ht="15" customHeight="1" thickBot="1">
      <c r="A61" s="3452"/>
      <c r="B61" s="835"/>
      <c r="C61" s="836"/>
      <c r="D61" s="970"/>
      <c r="E61" s="837"/>
      <c r="F61" s="819"/>
      <c r="G61" s="1302"/>
      <c r="H61" s="1305" t="str">
        <f>IF(ISERROR(IF(OR(E61,F61)="", "", E61*F61)),"",IF(OR(E61,F61)="", "", E61*F61))</f>
        <v/>
      </c>
      <c r="I61" s="3418"/>
      <c r="J61" s="3419"/>
      <c r="K61" s="3419"/>
      <c r="L61" s="3419"/>
      <c r="M61" s="3419"/>
      <c r="N61" s="3420"/>
    </row>
    <row r="62" spans="1:14" ht="20.100000000000001" customHeight="1" thickBot="1">
      <c r="A62" s="3453"/>
      <c r="B62" s="3460" t="s">
        <v>231</v>
      </c>
      <c r="C62" s="3461"/>
      <c r="D62" s="3462"/>
      <c r="E62" s="1586">
        <f>SUM(E25:E61)</f>
        <v>0</v>
      </c>
      <c r="F62" s="1587">
        <f>SUM(F25:F61)</f>
        <v>0</v>
      </c>
      <c r="G62" s="1589" t="s">
        <v>544</v>
      </c>
      <c r="H62" s="1588">
        <f>SUM(G25:H61)</f>
        <v>0</v>
      </c>
      <c r="I62" s="2899"/>
      <c r="J62" s="2900"/>
      <c r="K62" s="2900"/>
      <c r="L62" s="2900"/>
      <c r="M62" s="2900"/>
      <c r="N62" s="3210"/>
    </row>
    <row r="63" spans="1:14" ht="20.100000000000001" customHeight="1" thickBot="1">
      <c r="A63" s="3460" t="s">
        <v>674</v>
      </c>
      <c r="B63" s="3461"/>
      <c r="C63" s="3461"/>
      <c r="D63" s="3462"/>
      <c r="E63" s="1586">
        <f>SUM(E23,E62)</f>
        <v>0</v>
      </c>
      <c r="F63" s="1587">
        <f>SUM(F23,F62)</f>
        <v>0</v>
      </c>
      <c r="G63" s="1589" t="s">
        <v>542</v>
      </c>
      <c r="H63" s="1588">
        <f>SUM(H23,H62)</f>
        <v>0</v>
      </c>
      <c r="I63" s="2899"/>
      <c r="J63" s="2900"/>
      <c r="K63" s="2900"/>
      <c r="L63" s="2900"/>
      <c r="M63" s="2900"/>
      <c r="N63" s="3210"/>
    </row>
    <row r="64" spans="1:14" ht="12" customHeight="1" thickBot="1">
      <c r="A64" s="749"/>
      <c r="B64" s="749"/>
      <c r="C64" s="749"/>
      <c r="E64" s="974"/>
      <c r="F64" s="974"/>
      <c r="G64" s="974"/>
      <c r="H64" s="975"/>
    </row>
    <row r="65" spans="1:17" s="709" customFormat="1" ht="25.05" customHeight="1" thickBot="1">
      <c r="A65" s="2994" t="s">
        <v>578</v>
      </c>
      <c r="B65" s="2995"/>
      <c r="C65" s="2995"/>
      <c r="D65" s="2996"/>
      <c r="E65" s="749"/>
      <c r="F65" s="749"/>
      <c r="G65" s="749"/>
      <c r="H65" s="711"/>
      <c r="I65" s="711"/>
      <c r="J65" s="711"/>
      <c r="K65" s="711"/>
      <c r="L65" s="711"/>
      <c r="M65" s="711"/>
      <c r="N65" s="1009"/>
      <c r="Q65" s="1009"/>
    </row>
    <row r="66" spans="1:17" ht="15" customHeight="1" thickBot="1">
      <c r="A66" s="1295"/>
      <c r="B66" s="939" t="s">
        <v>669</v>
      </c>
      <c r="C66" s="945" t="s">
        <v>523</v>
      </c>
      <c r="D66" s="945" t="s">
        <v>670</v>
      </c>
      <c r="E66" s="945" t="s">
        <v>526</v>
      </c>
      <c r="F66" s="945" t="s">
        <v>671</v>
      </c>
      <c r="G66" s="2899" t="s">
        <v>672</v>
      </c>
      <c r="H66" s="3210"/>
      <c r="I66" s="2899" t="s">
        <v>673</v>
      </c>
      <c r="J66" s="2900"/>
      <c r="K66" s="2900"/>
      <c r="L66" s="2900"/>
      <c r="M66" s="2900"/>
      <c r="N66" s="3210"/>
    </row>
    <row r="67" spans="1:17" ht="15" customHeight="1">
      <c r="A67" s="1296"/>
      <c r="B67" s="829"/>
      <c r="C67" s="830"/>
      <c r="D67" s="968"/>
      <c r="E67" s="831"/>
      <c r="F67" s="997"/>
      <c r="G67" s="1298"/>
      <c r="H67" s="1307" t="str">
        <f>IF(ISERROR(IF(OR(E67,F67)="", "", E67*F67)),"",IF(OR(E67,F67)="", "", E67*F67))</f>
        <v/>
      </c>
      <c r="I67" s="3401"/>
      <c r="J67" s="3402"/>
      <c r="K67" s="3402"/>
      <c r="L67" s="3402"/>
      <c r="M67" s="3402"/>
      <c r="N67" s="3403"/>
    </row>
    <row r="68" spans="1:17" ht="15" customHeight="1">
      <c r="A68" s="1296"/>
      <c r="B68" s="832"/>
      <c r="C68" s="833"/>
      <c r="D68" s="969"/>
      <c r="E68" s="834"/>
      <c r="F68" s="996"/>
      <c r="G68" s="1300"/>
      <c r="H68" s="1306" t="str">
        <f>IF(ISERROR(IF(OR(E68,F68)="", "", E68*F68)),"",IF(OR(E68,F68)="", "", E68*F68))</f>
        <v/>
      </c>
      <c r="I68" s="3401"/>
      <c r="J68" s="3402"/>
      <c r="K68" s="3402"/>
      <c r="L68" s="3402"/>
      <c r="M68" s="3402"/>
      <c r="N68" s="3403"/>
    </row>
    <row r="69" spans="1:17" ht="15" customHeight="1">
      <c r="A69" s="1296"/>
      <c r="B69" s="832"/>
      <c r="C69" s="833"/>
      <c r="D69" s="969"/>
      <c r="E69" s="834"/>
      <c r="F69" s="996"/>
      <c r="G69" s="1300"/>
      <c r="H69" s="1306" t="str">
        <f t="shared" ref="H69:H123" si="3">IF(ISERROR(IF(OR(E69,F69)="", "", E69*F69)),"",IF(OR(E69,F69)="", "", E69*F69))</f>
        <v/>
      </c>
      <c r="I69" s="3401"/>
      <c r="J69" s="3402"/>
      <c r="K69" s="3402"/>
      <c r="L69" s="3402"/>
      <c r="M69" s="3402"/>
      <c r="N69" s="3403"/>
    </row>
    <row r="70" spans="1:17" ht="15" customHeight="1">
      <c r="A70" s="1296"/>
      <c r="B70" s="832"/>
      <c r="C70" s="833"/>
      <c r="D70" s="969"/>
      <c r="E70" s="834"/>
      <c r="F70" s="996"/>
      <c r="G70" s="1300"/>
      <c r="H70" s="1306" t="str">
        <f t="shared" si="3"/>
        <v/>
      </c>
      <c r="I70" s="3401"/>
      <c r="J70" s="3402"/>
      <c r="K70" s="3402"/>
      <c r="L70" s="3402"/>
      <c r="M70" s="3402"/>
      <c r="N70" s="3403"/>
    </row>
    <row r="71" spans="1:17" ht="15" customHeight="1">
      <c r="A71" s="1296"/>
      <c r="B71" s="832"/>
      <c r="C71" s="833"/>
      <c r="D71" s="969"/>
      <c r="E71" s="834"/>
      <c r="F71" s="996"/>
      <c r="G71" s="1300"/>
      <c r="H71" s="1306" t="str">
        <f t="shared" si="3"/>
        <v/>
      </c>
      <c r="I71" s="3401"/>
      <c r="J71" s="3402"/>
      <c r="K71" s="3402"/>
      <c r="L71" s="3402"/>
      <c r="M71" s="3402"/>
      <c r="N71" s="3403"/>
    </row>
    <row r="72" spans="1:17" ht="15" customHeight="1">
      <c r="A72" s="1296"/>
      <c r="B72" s="832"/>
      <c r="C72" s="833"/>
      <c r="D72" s="969"/>
      <c r="E72" s="834"/>
      <c r="F72" s="996"/>
      <c r="G72" s="1300"/>
      <c r="H72" s="1306" t="str">
        <f t="shared" si="3"/>
        <v/>
      </c>
      <c r="I72" s="3401"/>
      <c r="J72" s="3402"/>
      <c r="K72" s="3402"/>
      <c r="L72" s="3402"/>
      <c r="M72" s="3402"/>
      <c r="N72" s="3403"/>
    </row>
    <row r="73" spans="1:17" ht="15" customHeight="1">
      <c r="A73" s="1296"/>
      <c r="B73" s="832"/>
      <c r="C73" s="833"/>
      <c r="D73" s="969"/>
      <c r="E73" s="834"/>
      <c r="F73" s="727"/>
      <c r="G73" s="1300"/>
      <c r="H73" s="1306" t="str">
        <f t="shared" si="3"/>
        <v/>
      </c>
      <c r="I73" s="3401"/>
      <c r="J73" s="3402"/>
      <c r="K73" s="3402"/>
      <c r="L73" s="3402"/>
      <c r="M73" s="3402"/>
      <c r="N73" s="3403"/>
    </row>
    <row r="74" spans="1:17" ht="15" customHeight="1">
      <c r="A74" s="1296"/>
      <c r="B74" s="832"/>
      <c r="C74" s="833"/>
      <c r="D74" s="969"/>
      <c r="E74" s="834"/>
      <c r="F74" s="727"/>
      <c r="G74" s="1300"/>
      <c r="H74" s="1306" t="str">
        <f t="shared" si="3"/>
        <v/>
      </c>
      <c r="I74" s="3401"/>
      <c r="J74" s="3402"/>
      <c r="K74" s="3402"/>
      <c r="L74" s="3402"/>
      <c r="M74" s="3402"/>
      <c r="N74" s="3403"/>
    </row>
    <row r="75" spans="1:17" ht="15" customHeight="1">
      <c r="A75" s="1296"/>
      <c r="B75" s="832"/>
      <c r="C75" s="833"/>
      <c r="D75" s="969"/>
      <c r="E75" s="834"/>
      <c r="F75" s="727"/>
      <c r="G75" s="1300"/>
      <c r="H75" s="1306" t="str">
        <f t="shared" si="3"/>
        <v/>
      </c>
      <c r="I75" s="3401"/>
      <c r="J75" s="3402"/>
      <c r="K75" s="3402"/>
      <c r="L75" s="3402"/>
      <c r="M75" s="3402"/>
      <c r="N75" s="3403"/>
    </row>
    <row r="76" spans="1:17" ht="15" customHeight="1">
      <c r="A76" s="1296"/>
      <c r="B76" s="832"/>
      <c r="C76" s="833"/>
      <c r="D76" s="969"/>
      <c r="E76" s="834"/>
      <c r="F76" s="727"/>
      <c r="G76" s="1300"/>
      <c r="H76" s="1306" t="str">
        <f t="shared" si="3"/>
        <v/>
      </c>
      <c r="I76" s="3401"/>
      <c r="J76" s="3402"/>
      <c r="K76" s="3402"/>
      <c r="L76" s="3402"/>
      <c r="M76" s="3402"/>
      <c r="N76" s="3403"/>
    </row>
    <row r="77" spans="1:17" ht="15" customHeight="1">
      <c r="A77" s="1296"/>
      <c r="B77" s="832"/>
      <c r="C77" s="833"/>
      <c r="D77" s="969"/>
      <c r="E77" s="834"/>
      <c r="F77" s="727"/>
      <c r="G77" s="1300"/>
      <c r="H77" s="1306" t="str">
        <f t="shared" si="3"/>
        <v/>
      </c>
      <c r="I77" s="3401"/>
      <c r="J77" s="3402"/>
      <c r="K77" s="3402"/>
      <c r="L77" s="3402"/>
      <c r="M77" s="3402"/>
      <c r="N77" s="3403"/>
    </row>
    <row r="78" spans="1:17" ht="15" customHeight="1">
      <c r="A78" s="1296"/>
      <c r="B78" s="832"/>
      <c r="C78" s="833"/>
      <c r="D78" s="969"/>
      <c r="E78" s="834"/>
      <c r="F78" s="727"/>
      <c r="G78" s="1300"/>
      <c r="H78" s="1306" t="str">
        <f t="shared" si="3"/>
        <v/>
      </c>
      <c r="I78" s="3401"/>
      <c r="J78" s="3402"/>
      <c r="K78" s="3402"/>
      <c r="L78" s="3402"/>
      <c r="M78" s="3402"/>
      <c r="N78" s="3403"/>
    </row>
    <row r="79" spans="1:17" ht="15" customHeight="1">
      <c r="A79" s="1296"/>
      <c r="B79" s="832"/>
      <c r="C79" s="833"/>
      <c r="D79" s="969"/>
      <c r="E79" s="834"/>
      <c r="F79" s="727"/>
      <c r="G79" s="1300"/>
      <c r="H79" s="1306" t="str">
        <f t="shared" si="3"/>
        <v/>
      </c>
      <c r="I79" s="3401"/>
      <c r="J79" s="3402"/>
      <c r="K79" s="3402"/>
      <c r="L79" s="3402"/>
      <c r="M79" s="3402"/>
      <c r="N79" s="3403"/>
    </row>
    <row r="80" spans="1:17" ht="15" customHeight="1">
      <c r="A80" s="1296"/>
      <c r="B80" s="832"/>
      <c r="C80" s="833"/>
      <c r="D80" s="969"/>
      <c r="E80" s="834"/>
      <c r="F80" s="727"/>
      <c r="G80" s="1300"/>
      <c r="H80" s="1306" t="str">
        <f t="shared" si="3"/>
        <v/>
      </c>
      <c r="I80" s="3401"/>
      <c r="J80" s="3402"/>
      <c r="K80" s="3402"/>
      <c r="L80" s="3402"/>
      <c r="M80" s="3402"/>
      <c r="N80" s="3403"/>
    </row>
    <row r="81" spans="1:14" ht="15" customHeight="1">
      <c r="A81" s="1296"/>
      <c r="B81" s="832"/>
      <c r="C81" s="833"/>
      <c r="D81" s="969"/>
      <c r="E81" s="834"/>
      <c r="F81" s="727"/>
      <c r="G81" s="1300"/>
      <c r="H81" s="1306" t="str">
        <f t="shared" si="3"/>
        <v/>
      </c>
      <c r="I81" s="3401"/>
      <c r="J81" s="3402"/>
      <c r="K81" s="3402"/>
      <c r="L81" s="3402"/>
      <c r="M81" s="3402"/>
      <c r="N81" s="3403"/>
    </row>
    <row r="82" spans="1:14" ht="15" customHeight="1">
      <c r="A82" s="1296"/>
      <c r="B82" s="832"/>
      <c r="C82" s="833"/>
      <c r="D82" s="969"/>
      <c r="E82" s="834"/>
      <c r="F82" s="727"/>
      <c r="G82" s="1300"/>
      <c r="H82" s="1306" t="str">
        <f t="shared" si="3"/>
        <v/>
      </c>
      <c r="I82" s="3401"/>
      <c r="J82" s="3402"/>
      <c r="K82" s="3402"/>
      <c r="L82" s="3402"/>
      <c r="M82" s="3402"/>
      <c r="N82" s="3403"/>
    </row>
    <row r="83" spans="1:14" ht="15" customHeight="1">
      <c r="A83" s="1296"/>
      <c r="B83" s="832"/>
      <c r="C83" s="833"/>
      <c r="D83" s="969"/>
      <c r="E83" s="834"/>
      <c r="F83" s="727"/>
      <c r="G83" s="1300"/>
      <c r="H83" s="1306" t="str">
        <f t="shared" si="3"/>
        <v/>
      </c>
      <c r="I83" s="3401"/>
      <c r="J83" s="3402"/>
      <c r="K83" s="3402"/>
      <c r="L83" s="3402"/>
      <c r="M83" s="3402"/>
      <c r="N83" s="3403"/>
    </row>
    <row r="84" spans="1:14" ht="15" customHeight="1">
      <c r="A84" s="1296"/>
      <c r="B84" s="832"/>
      <c r="C84" s="833"/>
      <c r="D84" s="969"/>
      <c r="E84" s="834"/>
      <c r="F84" s="727"/>
      <c r="G84" s="1300"/>
      <c r="H84" s="1306" t="str">
        <f t="shared" si="3"/>
        <v/>
      </c>
      <c r="I84" s="3401"/>
      <c r="J84" s="3402"/>
      <c r="K84" s="3402"/>
      <c r="L84" s="3402"/>
      <c r="M84" s="3402"/>
      <c r="N84" s="3403"/>
    </row>
    <row r="85" spans="1:14" ht="15" customHeight="1">
      <c r="A85" s="1296"/>
      <c r="B85" s="832"/>
      <c r="C85" s="833"/>
      <c r="D85" s="969"/>
      <c r="E85" s="834"/>
      <c r="F85" s="727"/>
      <c r="G85" s="1300"/>
      <c r="H85" s="1306" t="str">
        <f t="shared" si="3"/>
        <v/>
      </c>
      <c r="I85" s="3401"/>
      <c r="J85" s="3402"/>
      <c r="K85" s="3402"/>
      <c r="L85" s="3402"/>
      <c r="M85" s="3402"/>
      <c r="N85" s="3403"/>
    </row>
    <row r="86" spans="1:14" ht="15" customHeight="1">
      <c r="A86" s="1296"/>
      <c r="B86" s="832"/>
      <c r="C86" s="833"/>
      <c r="D86" s="969"/>
      <c r="E86" s="834"/>
      <c r="F86" s="727"/>
      <c r="G86" s="1300"/>
      <c r="H86" s="1306" t="str">
        <f t="shared" si="3"/>
        <v/>
      </c>
      <c r="I86" s="3401"/>
      <c r="J86" s="3402"/>
      <c r="K86" s="3402"/>
      <c r="L86" s="3402"/>
      <c r="M86" s="3402"/>
      <c r="N86" s="3403"/>
    </row>
    <row r="87" spans="1:14" ht="15" customHeight="1">
      <c r="A87" s="1296"/>
      <c r="B87" s="832"/>
      <c r="C87" s="833"/>
      <c r="D87" s="969"/>
      <c r="E87" s="834"/>
      <c r="F87" s="727"/>
      <c r="G87" s="1300"/>
      <c r="H87" s="1306" t="str">
        <f t="shared" si="3"/>
        <v/>
      </c>
      <c r="I87" s="3401"/>
      <c r="J87" s="3402"/>
      <c r="K87" s="3402"/>
      <c r="L87" s="3402"/>
      <c r="M87" s="3402"/>
      <c r="N87" s="3403"/>
    </row>
    <row r="88" spans="1:14" ht="15" customHeight="1">
      <c r="A88" s="1296"/>
      <c r="B88" s="832"/>
      <c r="C88" s="833"/>
      <c r="D88" s="969"/>
      <c r="E88" s="834"/>
      <c r="F88" s="727"/>
      <c r="G88" s="1300"/>
      <c r="H88" s="1306" t="str">
        <f t="shared" si="3"/>
        <v/>
      </c>
      <c r="I88" s="3401"/>
      <c r="J88" s="3402"/>
      <c r="K88" s="3402"/>
      <c r="L88" s="3402"/>
      <c r="M88" s="3402"/>
      <c r="N88" s="3403"/>
    </row>
    <row r="89" spans="1:14" ht="15" customHeight="1">
      <c r="A89" s="1296"/>
      <c r="B89" s="832"/>
      <c r="C89" s="833"/>
      <c r="D89" s="969"/>
      <c r="E89" s="834"/>
      <c r="F89" s="727"/>
      <c r="G89" s="1300"/>
      <c r="H89" s="1306" t="str">
        <f t="shared" si="3"/>
        <v/>
      </c>
      <c r="I89" s="3401"/>
      <c r="J89" s="3402"/>
      <c r="K89" s="3402"/>
      <c r="L89" s="3402"/>
      <c r="M89" s="3402"/>
      <c r="N89" s="3403"/>
    </row>
    <row r="90" spans="1:14" ht="15" customHeight="1">
      <c r="A90" s="1296"/>
      <c r="B90" s="832"/>
      <c r="C90" s="833"/>
      <c r="D90" s="969"/>
      <c r="E90" s="834"/>
      <c r="F90" s="727"/>
      <c r="G90" s="1300"/>
      <c r="H90" s="1306" t="str">
        <f t="shared" si="3"/>
        <v/>
      </c>
      <c r="I90" s="3401"/>
      <c r="J90" s="3402"/>
      <c r="K90" s="3402"/>
      <c r="L90" s="3402"/>
      <c r="M90" s="3402"/>
      <c r="N90" s="3403"/>
    </row>
    <row r="91" spans="1:14" ht="15" customHeight="1">
      <c r="A91" s="1296"/>
      <c r="B91" s="832"/>
      <c r="C91" s="833"/>
      <c r="D91" s="969"/>
      <c r="E91" s="834"/>
      <c r="F91" s="727"/>
      <c r="G91" s="1300"/>
      <c r="H91" s="1306" t="str">
        <f t="shared" si="3"/>
        <v/>
      </c>
      <c r="I91" s="3401"/>
      <c r="J91" s="3402"/>
      <c r="K91" s="3402"/>
      <c r="L91" s="3402"/>
      <c r="M91" s="3402"/>
      <c r="N91" s="3403"/>
    </row>
    <row r="92" spans="1:14" ht="15" customHeight="1">
      <c r="A92" s="1296"/>
      <c r="B92" s="832"/>
      <c r="C92" s="833"/>
      <c r="D92" s="969"/>
      <c r="E92" s="834"/>
      <c r="F92" s="727"/>
      <c r="G92" s="1300"/>
      <c r="H92" s="1306" t="str">
        <f t="shared" si="3"/>
        <v/>
      </c>
      <c r="I92" s="3401"/>
      <c r="J92" s="3402"/>
      <c r="K92" s="3402"/>
      <c r="L92" s="3402"/>
      <c r="M92" s="3402"/>
      <c r="N92" s="3403"/>
    </row>
    <row r="93" spans="1:14" ht="15" customHeight="1">
      <c r="A93" s="1296"/>
      <c r="B93" s="832"/>
      <c r="C93" s="833"/>
      <c r="D93" s="969"/>
      <c r="E93" s="834"/>
      <c r="F93" s="727"/>
      <c r="G93" s="1300"/>
      <c r="H93" s="1306" t="str">
        <f t="shared" si="3"/>
        <v/>
      </c>
      <c r="I93" s="3401"/>
      <c r="J93" s="3402"/>
      <c r="K93" s="3402"/>
      <c r="L93" s="3402"/>
      <c r="M93" s="3402"/>
      <c r="N93" s="3403"/>
    </row>
    <row r="94" spans="1:14" ht="15" customHeight="1">
      <c r="A94" s="1296"/>
      <c r="B94" s="832"/>
      <c r="C94" s="833"/>
      <c r="D94" s="969"/>
      <c r="E94" s="834"/>
      <c r="F94" s="727"/>
      <c r="G94" s="1300"/>
      <c r="H94" s="1306" t="str">
        <f t="shared" si="3"/>
        <v/>
      </c>
      <c r="I94" s="3401"/>
      <c r="J94" s="3402"/>
      <c r="K94" s="3402"/>
      <c r="L94" s="3402"/>
      <c r="M94" s="3402"/>
      <c r="N94" s="3403"/>
    </row>
    <row r="95" spans="1:14" ht="15" customHeight="1">
      <c r="A95" s="1296"/>
      <c r="B95" s="832"/>
      <c r="C95" s="833"/>
      <c r="D95" s="969"/>
      <c r="E95" s="834"/>
      <c r="F95" s="727"/>
      <c r="G95" s="1300"/>
      <c r="H95" s="1306" t="str">
        <f t="shared" si="3"/>
        <v/>
      </c>
      <c r="I95" s="3401"/>
      <c r="J95" s="3402"/>
      <c r="K95" s="3402"/>
      <c r="L95" s="3402"/>
      <c r="M95" s="3402"/>
      <c r="N95" s="3403"/>
    </row>
    <row r="96" spans="1:14" ht="15" customHeight="1">
      <c r="A96" s="1296"/>
      <c r="B96" s="832"/>
      <c r="C96" s="833"/>
      <c r="D96" s="969"/>
      <c r="E96" s="834"/>
      <c r="F96" s="727"/>
      <c r="G96" s="1300"/>
      <c r="H96" s="1306" t="str">
        <f t="shared" si="3"/>
        <v/>
      </c>
      <c r="I96" s="3401"/>
      <c r="J96" s="3402"/>
      <c r="K96" s="3402"/>
      <c r="L96" s="3402"/>
      <c r="M96" s="3402"/>
      <c r="N96" s="3403"/>
    </row>
    <row r="97" spans="1:14" ht="15" customHeight="1">
      <c r="A97" s="1296"/>
      <c r="B97" s="832"/>
      <c r="C97" s="833"/>
      <c r="D97" s="969"/>
      <c r="E97" s="834"/>
      <c r="F97" s="727"/>
      <c r="G97" s="1300"/>
      <c r="H97" s="1306" t="str">
        <f t="shared" si="3"/>
        <v/>
      </c>
      <c r="I97" s="3401"/>
      <c r="J97" s="3402"/>
      <c r="K97" s="3402"/>
      <c r="L97" s="3402"/>
      <c r="M97" s="3402"/>
      <c r="N97" s="3403"/>
    </row>
    <row r="98" spans="1:14" ht="15" customHeight="1">
      <c r="A98" s="1296"/>
      <c r="B98" s="832"/>
      <c r="C98" s="833"/>
      <c r="D98" s="969"/>
      <c r="E98" s="834"/>
      <c r="F98" s="727"/>
      <c r="G98" s="1300"/>
      <c r="H98" s="1306" t="str">
        <f t="shared" si="3"/>
        <v/>
      </c>
      <c r="I98" s="3401"/>
      <c r="J98" s="3402"/>
      <c r="K98" s="3402"/>
      <c r="L98" s="3402"/>
      <c r="M98" s="3402"/>
      <c r="N98" s="3403"/>
    </row>
    <row r="99" spans="1:14" ht="15" customHeight="1">
      <c r="A99" s="1296"/>
      <c r="B99" s="832"/>
      <c r="C99" s="833"/>
      <c r="D99" s="969"/>
      <c r="E99" s="834"/>
      <c r="F99" s="727"/>
      <c r="G99" s="1300"/>
      <c r="H99" s="1306" t="str">
        <f t="shared" si="3"/>
        <v/>
      </c>
      <c r="I99" s="3401"/>
      <c r="J99" s="3402"/>
      <c r="K99" s="3402"/>
      <c r="L99" s="3402"/>
      <c r="M99" s="3402"/>
      <c r="N99" s="3403"/>
    </row>
    <row r="100" spans="1:14" ht="15" customHeight="1">
      <c r="A100" s="1582" t="s">
        <v>1182</v>
      </c>
      <c r="B100" s="832"/>
      <c r="C100" s="833"/>
      <c r="D100" s="969"/>
      <c r="E100" s="834"/>
      <c r="F100" s="727"/>
      <c r="G100" s="1300"/>
      <c r="H100" s="1306" t="str">
        <f t="shared" si="3"/>
        <v/>
      </c>
      <c r="I100" s="3401"/>
      <c r="J100" s="3402"/>
      <c r="K100" s="3402"/>
      <c r="L100" s="3402"/>
      <c r="M100" s="3402"/>
      <c r="N100" s="3403"/>
    </row>
    <row r="101" spans="1:14" ht="15" customHeight="1">
      <c r="A101" s="1582" t="s">
        <v>1183</v>
      </c>
      <c r="B101" s="832"/>
      <c r="C101" s="833"/>
      <c r="D101" s="969"/>
      <c r="E101" s="834"/>
      <c r="F101" s="727"/>
      <c r="G101" s="1300"/>
      <c r="H101" s="1306" t="str">
        <f t="shared" si="3"/>
        <v/>
      </c>
      <c r="I101" s="3401"/>
      <c r="J101" s="3402"/>
      <c r="K101" s="3402"/>
      <c r="L101" s="3402"/>
      <c r="M101" s="3402"/>
      <c r="N101" s="3403"/>
    </row>
    <row r="102" spans="1:14" ht="15" customHeight="1">
      <c r="A102" s="1582" t="s">
        <v>1184</v>
      </c>
      <c r="B102" s="832"/>
      <c r="C102" s="833"/>
      <c r="D102" s="969"/>
      <c r="E102" s="834"/>
      <c r="F102" s="727"/>
      <c r="G102" s="1300"/>
      <c r="H102" s="1306" t="str">
        <f t="shared" si="3"/>
        <v/>
      </c>
      <c r="I102" s="3401"/>
      <c r="J102" s="3402"/>
      <c r="K102" s="3402"/>
      <c r="L102" s="3402"/>
      <c r="M102" s="3402"/>
      <c r="N102" s="3403"/>
    </row>
    <row r="103" spans="1:14" ht="15" customHeight="1">
      <c r="A103" s="1582" t="s">
        <v>1185</v>
      </c>
      <c r="B103" s="832"/>
      <c r="C103" s="833"/>
      <c r="D103" s="969"/>
      <c r="E103" s="834"/>
      <c r="F103" s="727"/>
      <c r="G103" s="1300"/>
      <c r="H103" s="1306" t="str">
        <f t="shared" si="3"/>
        <v/>
      </c>
      <c r="I103" s="3401"/>
      <c r="J103" s="3402"/>
      <c r="K103" s="3402"/>
      <c r="L103" s="3402"/>
      <c r="M103" s="3402"/>
      <c r="N103" s="3403"/>
    </row>
    <row r="104" spans="1:14" ht="15" customHeight="1">
      <c r="A104" s="1296"/>
      <c r="B104" s="832"/>
      <c r="C104" s="833"/>
      <c r="D104" s="969"/>
      <c r="E104" s="834"/>
      <c r="F104" s="727"/>
      <c r="G104" s="1300"/>
      <c r="H104" s="1306" t="str">
        <f t="shared" si="3"/>
        <v/>
      </c>
      <c r="I104" s="3401"/>
      <c r="J104" s="3402"/>
      <c r="K104" s="3402"/>
      <c r="L104" s="3402"/>
      <c r="M104" s="3402"/>
      <c r="N104" s="3403"/>
    </row>
    <row r="105" spans="1:14" ht="15" customHeight="1">
      <c r="A105" s="1296"/>
      <c r="B105" s="832"/>
      <c r="C105" s="833"/>
      <c r="D105" s="969"/>
      <c r="E105" s="834"/>
      <c r="F105" s="727"/>
      <c r="G105" s="1300"/>
      <c r="H105" s="1306" t="str">
        <f t="shared" si="3"/>
        <v/>
      </c>
      <c r="I105" s="3401"/>
      <c r="J105" s="3402"/>
      <c r="K105" s="3402"/>
      <c r="L105" s="3402"/>
      <c r="M105" s="3402"/>
      <c r="N105" s="3403"/>
    </row>
    <row r="106" spans="1:14" ht="15" customHeight="1">
      <c r="A106" s="1296"/>
      <c r="B106" s="832"/>
      <c r="C106" s="833"/>
      <c r="D106" s="969"/>
      <c r="E106" s="834"/>
      <c r="F106" s="727"/>
      <c r="G106" s="1300"/>
      <c r="H106" s="1306" t="str">
        <f t="shared" si="3"/>
        <v/>
      </c>
      <c r="I106" s="3401"/>
      <c r="J106" s="3402"/>
      <c r="K106" s="3402"/>
      <c r="L106" s="3402"/>
      <c r="M106" s="3402"/>
      <c r="N106" s="3403"/>
    </row>
    <row r="107" spans="1:14" ht="15" customHeight="1">
      <c r="A107" s="1296"/>
      <c r="B107" s="832"/>
      <c r="C107" s="833"/>
      <c r="D107" s="969"/>
      <c r="E107" s="834"/>
      <c r="F107" s="727"/>
      <c r="G107" s="1300"/>
      <c r="H107" s="1306" t="str">
        <f t="shared" si="3"/>
        <v/>
      </c>
      <c r="I107" s="3401"/>
      <c r="J107" s="3402"/>
      <c r="K107" s="3402"/>
      <c r="L107" s="3402"/>
      <c r="M107" s="3402"/>
      <c r="N107" s="3403"/>
    </row>
    <row r="108" spans="1:14" ht="15" customHeight="1">
      <c r="A108" s="1296"/>
      <c r="B108" s="832"/>
      <c r="C108" s="833"/>
      <c r="D108" s="969"/>
      <c r="E108" s="834"/>
      <c r="F108" s="727"/>
      <c r="G108" s="1300"/>
      <c r="H108" s="1306" t="str">
        <f t="shared" si="3"/>
        <v/>
      </c>
      <c r="I108" s="3401"/>
      <c r="J108" s="3402"/>
      <c r="K108" s="3402"/>
      <c r="L108" s="3402"/>
      <c r="M108" s="3402"/>
      <c r="N108" s="3403"/>
    </row>
    <row r="109" spans="1:14" ht="15" customHeight="1">
      <c r="A109" s="1296"/>
      <c r="B109" s="832"/>
      <c r="C109" s="833"/>
      <c r="D109" s="969"/>
      <c r="E109" s="834"/>
      <c r="F109" s="727"/>
      <c r="G109" s="1300"/>
      <c r="H109" s="1306" t="str">
        <f t="shared" si="3"/>
        <v/>
      </c>
      <c r="I109" s="3401"/>
      <c r="J109" s="3402"/>
      <c r="K109" s="3402"/>
      <c r="L109" s="3402"/>
      <c r="M109" s="3402"/>
      <c r="N109" s="3403"/>
    </row>
    <row r="110" spans="1:14" ht="15" customHeight="1">
      <c r="A110" s="1296"/>
      <c r="B110" s="832"/>
      <c r="C110" s="833"/>
      <c r="D110" s="969"/>
      <c r="E110" s="834"/>
      <c r="F110" s="727"/>
      <c r="G110" s="1300"/>
      <c r="H110" s="1306" t="str">
        <f t="shared" si="3"/>
        <v/>
      </c>
      <c r="I110" s="3401"/>
      <c r="J110" s="3402"/>
      <c r="K110" s="3402"/>
      <c r="L110" s="3402"/>
      <c r="M110" s="3402"/>
      <c r="N110" s="3403"/>
    </row>
    <row r="111" spans="1:14" ht="15" customHeight="1">
      <c r="A111" s="1296"/>
      <c r="B111" s="832"/>
      <c r="C111" s="833"/>
      <c r="D111" s="969"/>
      <c r="E111" s="834"/>
      <c r="F111" s="727"/>
      <c r="G111" s="1300"/>
      <c r="H111" s="1306" t="str">
        <f t="shared" si="3"/>
        <v/>
      </c>
      <c r="I111" s="3401"/>
      <c r="J111" s="3402"/>
      <c r="K111" s="3402"/>
      <c r="L111" s="3402"/>
      <c r="M111" s="3402"/>
      <c r="N111" s="3403"/>
    </row>
    <row r="112" spans="1:14" ht="15" customHeight="1">
      <c r="A112" s="1296"/>
      <c r="B112" s="832"/>
      <c r="C112" s="833"/>
      <c r="D112" s="969"/>
      <c r="E112" s="834"/>
      <c r="F112" s="727"/>
      <c r="G112" s="1300"/>
      <c r="H112" s="1306" t="str">
        <f t="shared" si="3"/>
        <v/>
      </c>
      <c r="I112" s="3401"/>
      <c r="J112" s="3402"/>
      <c r="K112" s="3402"/>
      <c r="L112" s="3402"/>
      <c r="M112" s="3402"/>
      <c r="N112" s="3403"/>
    </row>
    <row r="113" spans="1:14" ht="15" customHeight="1">
      <c r="A113" s="1296"/>
      <c r="B113" s="832"/>
      <c r="C113" s="833"/>
      <c r="D113" s="969"/>
      <c r="E113" s="834"/>
      <c r="F113" s="727"/>
      <c r="G113" s="1300"/>
      <c r="H113" s="1306" t="str">
        <f t="shared" si="3"/>
        <v/>
      </c>
      <c r="I113" s="3401"/>
      <c r="J113" s="3402"/>
      <c r="K113" s="3402"/>
      <c r="L113" s="3402"/>
      <c r="M113" s="3402"/>
      <c r="N113" s="3403"/>
    </row>
    <row r="114" spans="1:14" ht="15" customHeight="1">
      <c r="A114" s="1296"/>
      <c r="B114" s="832"/>
      <c r="C114" s="833"/>
      <c r="D114" s="969"/>
      <c r="E114" s="834"/>
      <c r="F114" s="727"/>
      <c r="G114" s="1300"/>
      <c r="H114" s="1306" t="str">
        <f t="shared" si="3"/>
        <v/>
      </c>
      <c r="I114" s="3401"/>
      <c r="J114" s="3402"/>
      <c r="K114" s="3402"/>
      <c r="L114" s="3402"/>
      <c r="M114" s="3402"/>
      <c r="N114" s="3403"/>
    </row>
    <row r="115" spans="1:14" ht="15" customHeight="1">
      <c r="A115" s="1296"/>
      <c r="B115" s="832"/>
      <c r="C115" s="833"/>
      <c r="D115" s="969"/>
      <c r="E115" s="834"/>
      <c r="F115" s="727"/>
      <c r="G115" s="1300"/>
      <c r="H115" s="1306" t="str">
        <f t="shared" si="3"/>
        <v/>
      </c>
      <c r="I115" s="3401"/>
      <c r="J115" s="3402"/>
      <c r="K115" s="3402"/>
      <c r="L115" s="3402"/>
      <c r="M115" s="3402"/>
      <c r="N115" s="3403"/>
    </row>
    <row r="116" spans="1:14" ht="15" customHeight="1">
      <c r="A116" s="1296"/>
      <c r="B116" s="832"/>
      <c r="C116" s="833"/>
      <c r="D116" s="969"/>
      <c r="E116" s="834"/>
      <c r="F116" s="727"/>
      <c r="G116" s="1300"/>
      <c r="H116" s="1306" t="str">
        <f t="shared" si="3"/>
        <v/>
      </c>
      <c r="I116" s="3401"/>
      <c r="J116" s="3402"/>
      <c r="K116" s="3402"/>
      <c r="L116" s="3402"/>
      <c r="M116" s="3402"/>
      <c r="N116" s="3403"/>
    </row>
    <row r="117" spans="1:14" ht="15" customHeight="1">
      <c r="A117" s="1296"/>
      <c r="B117" s="832"/>
      <c r="C117" s="833"/>
      <c r="D117" s="969"/>
      <c r="E117" s="834"/>
      <c r="F117" s="727"/>
      <c r="G117" s="1300"/>
      <c r="H117" s="1306" t="str">
        <f t="shared" si="3"/>
        <v/>
      </c>
      <c r="I117" s="3401"/>
      <c r="J117" s="3402"/>
      <c r="K117" s="3402"/>
      <c r="L117" s="3402"/>
      <c r="M117" s="3402"/>
      <c r="N117" s="3403"/>
    </row>
    <row r="118" spans="1:14" ht="15" customHeight="1">
      <c r="A118" s="1296"/>
      <c r="B118" s="832"/>
      <c r="C118" s="833"/>
      <c r="D118" s="969"/>
      <c r="E118" s="834"/>
      <c r="F118" s="727"/>
      <c r="G118" s="1300"/>
      <c r="H118" s="1306" t="str">
        <f t="shared" si="3"/>
        <v/>
      </c>
      <c r="I118" s="3401"/>
      <c r="J118" s="3402"/>
      <c r="K118" s="3402"/>
      <c r="L118" s="3402"/>
      <c r="M118" s="3402"/>
      <c r="N118" s="3403"/>
    </row>
    <row r="119" spans="1:14" ht="15" customHeight="1">
      <c r="A119" s="1296"/>
      <c r="B119" s="832"/>
      <c r="C119" s="833"/>
      <c r="D119" s="969"/>
      <c r="E119" s="834"/>
      <c r="F119" s="727"/>
      <c r="G119" s="1300"/>
      <c r="H119" s="1306" t="str">
        <f t="shared" si="3"/>
        <v/>
      </c>
      <c r="I119" s="3401"/>
      <c r="J119" s="3402"/>
      <c r="K119" s="3402"/>
      <c r="L119" s="3402"/>
      <c r="M119" s="3402"/>
      <c r="N119" s="3403"/>
    </row>
    <row r="120" spans="1:14" ht="15" customHeight="1">
      <c r="A120" s="1296"/>
      <c r="B120" s="832"/>
      <c r="C120" s="833"/>
      <c r="D120" s="969"/>
      <c r="E120" s="834"/>
      <c r="F120" s="727"/>
      <c r="G120" s="1300"/>
      <c r="H120" s="1306" t="str">
        <f>IF(ISERROR(IF(OR(E120,F120)="", "", E120*F120)),"",IF(OR(E120,F120)="", "", E120*F120))</f>
        <v/>
      </c>
      <c r="I120" s="971"/>
      <c r="J120" s="972"/>
      <c r="K120" s="972"/>
      <c r="L120" s="972"/>
      <c r="M120" s="972"/>
      <c r="N120" s="973"/>
    </row>
    <row r="121" spans="1:14" ht="15" customHeight="1">
      <c r="A121" s="1296"/>
      <c r="B121" s="832"/>
      <c r="C121" s="833"/>
      <c r="D121" s="969"/>
      <c r="E121" s="834"/>
      <c r="F121" s="727"/>
      <c r="G121" s="1300"/>
      <c r="H121" s="1306" t="str">
        <f t="shared" si="3"/>
        <v/>
      </c>
      <c r="I121" s="3401"/>
      <c r="J121" s="3402"/>
      <c r="K121" s="3402"/>
      <c r="L121" s="3402"/>
      <c r="M121" s="3402"/>
      <c r="N121" s="3403"/>
    </row>
    <row r="122" spans="1:14" ht="15" customHeight="1">
      <c r="A122" s="1296"/>
      <c r="B122" s="832"/>
      <c r="C122" s="833"/>
      <c r="D122" s="969"/>
      <c r="E122" s="834"/>
      <c r="F122" s="727"/>
      <c r="G122" s="1300"/>
      <c r="H122" s="1306" t="str">
        <f t="shared" si="3"/>
        <v/>
      </c>
      <c r="I122" s="3401"/>
      <c r="J122" s="3402"/>
      <c r="K122" s="3402"/>
      <c r="L122" s="3402"/>
      <c r="M122" s="3402"/>
      <c r="N122" s="3403"/>
    </row>
    <row r="123" spans="1:14" ht="15" customHeight="1">
      <c r="A123" s="1296"/>
      <c r="B123" s="832"/>
      <c r="C123" s="833"/>
      <c r="D123" s="969"/>
      <c r="E123" s="834"/>
      <c r="F123" s="727"/>
      <c r="G123" s="1300"/>
      <c r="H123" s="1306" t="str">
        <f t="shared" si="3"/>
        <v/>
      </c>
      <c r="I123" s="3401"/>
      <c r="J123" s="3402"/>
      <c r="K123" s="3402"/>
      <c r="L123" s="3402"/>
      <c r="M123" s="3402"/>
      <c r="N123" s="3403"/>
    </row>
    <row r="124" spans="1:14" ht="15" customHeight="1">
      <c r="A124" s="1296"/>
      <c r="B124" s="832"/>
      <c r="C124" s="833"/>
      <c r="D124" s="969"/>
      <c r="E124" s="834"/>
      <c r="F124" s="727"/>
      <c r="G124" s="1300"/>
      <c r="H124" s="1306" t="str">
        <f>IF(ISERROR(IF(OR(E124,F124)="", "", E124*F124)),"",IF(OR(E124,F124)="", "", E124*F124))</f>
        <v/>
      </c>
      <c r="I124" s="3401"/>
      <c r="J124" s="3402"/>
      <c r="K124" s="3402"/>
      <c r="L124" s="3402"/>
      <c r="M124" s="3402"/>
      <c r="N124" s="3403"/>
    </row>
    <row r="125" spans="1:14" ht="15" customHeight="1" thickBot="1">
      <c r="A125" s="1297"/>
      <c r="B125" s="835"/>
      <c r="C125" s="836"/>
      <c r="D125" s="970"/>
      <c r="E125" s="837"/>
      <c r="F125" s="819"/>
      <c r="G125" s="1302"/>
      <c r="H125" s="1305" t="str">
        <f>IF(ISERROR(IF(OR(E125,F125)="", "", E125*F125)),"",IF(OR(E125,F125)="", "", E125*F125))</f>
        <v/>
      </c>
      <c r="I125" s="3418"/>
      <c r="J125" s="3419"/>
      <c r="K125" s="3419"/>
      <c r="L125" s="3419"/>
      <c r="M125" s="3419"/>
      <c r="N125" s="3420"/>
    </row>
    <row r="126" spans="1:14" ht="20.100000000000001" customHeight="1" thickBot="1">
      <c r="A126" s="3421" t="s">
        <v>675</v>
      </c>
      <c r="B126" s="3421"/>
      <c r="C126" s="3421"/>
      <c r="D126" s="3421"/>
      <c r="E126" s="1584">
        <f>SUM(E67:E125)</f>
        <v>0</v>
      </c>
      <c r="F126" s="1585">
        <f>SUM(F67:F125)</f>
        <v>0</v>
      </c>
      <c r="G126" s="1263" t="s">
        <v>543</v>
      </c>
      <c r="H126" s="1583">
        <f>SUM(G67:H125)</f>
        <v>0</v>
      </c>
      <c r="I126" s="2899"/>
      <c r="J126" s="2900"/>
      <c r="K126" s="2900"/>
      <c r="L126" s="2900"/>
      <c r="M126" s="2900"/>
      <c r="N126" s="3210"/>
    </row>
    <row r="127" spans="1:14" ht="15" customHeight="1"/>
    <row r="128" spans="1:14" ht="15" customHeight="1" thickBot="1"/>
    <row r="129" spans="1:14" ht="15" customHeight="1">
      <c r="A129" s="3412" t="s">
        <v>676</v>
      </c>
      <c r="B129" s="3413"/>
      <c r="C129" s="3414"/>
      <c r="D129" s="3404" t="s">
        <v>677</v>
      </c>
      <c r="E129" s="3457">
        <f>H63</f>
        <v>0</v>
      </c>
      <c r="F129" s="3458"/>
      <c r="G129" s="3459"/>
      <c r="H129" s="3412" t="s">
        <v>678</v>
      </c>
      <c r="I129" s="3413"/>
      <c r="J129" s="3414"/>
      <c r="K129" s="3404" t="s">
        <v>679</v>
      </c>
      <c r="L129" s="3406">
        <f>IF(ISERROR(IF(OR(E133,E129)=0, 0,E133/E129)),0,IF(OR(E133,E129)=0, 0,E133/E129))</f>
        <v>0</v>
      </c>
      <c r="M129" s="3407"/>
      <c r="N129" s="3408"/>
    </row>
    <row r="130" spans="1:14" ht="15" customHeight="1">
      <c r="A130" s="3415"/>
      <c r="B130" s="3416"/>
      <c r="C130" s="3417"/>
      <c r="D130" s="3405"/>
      <c r="E130" s="3438"/>
      <c r="F130" s="3439"/>
      <c r="G130" s="3440"/>
      <c r="H130" s="3415"/>
      <c r="I130" s="3416"/>
      <c r="J130" s="3417"/>
      <c r="K130" s="3405"/>
      <c r="L130" s="3409"/>
      <c r="M130" s="3410"/>
      <c r="N130" s="3411"/>
    </row>
    <row r="131" spans="1:14" ht="15" customHeight="1">
      <c r="A131" s="3422" t="s">
        <v>680</v>
      </c>
      <c r="B131" s="3423"/>
      <c r="C131" s="3424"/>
      <c r="D131" s="3405" t="s">
        <v>681</v>
      </c>
      <c r="E131" s="3429">
        <f>H126</f>
        <v>0</v>
      </c>
      <c r="F131" s="3430"/>
      <c r="G131" s="3431"/>
      <c r="H131" s="3422" t="s">
        <v>682</v>
      </c>
      <c r="I131" s="3423"/>
      <c r="J131" s="3424"/>
      <c r="K131" s="3405" t="s">
        <v>683</v>
      </c>
      <c r="L131" s="3409">
        <f>IF(ISERROR(IF(OR(E133,E131)=0, 0, (E133-E131)/E133)),0,IF(OR(E133,E131)=0, 0, (E133-E131)/E133))</f>
        <v>0</v>
      </c>
      <c r="M131" s="3410"/>
      <c r="N131" s="3411"/>
    </row>
    <row r="132" spans="1:14" ht="15" customHeight="1">
      <c r="A132" s="3415"/>
      <c r="B132" s="3416"/>
      <c r="C132" s="3417"/>
      <c r="D132" s="3405"/>
      <c r="E132" s="3438"/>
      <c r="F132" s="3439"/>
      <c r="G132" s="3440"/>
      <c r="H132" s="3415"/>
      <c r="I132" s="3416"/>
      <c r="J132" s="3417"/>
      <c r="K132" s="3405"/>
      <c r="L132" s="3409"/>
      <c r="M132" s="3410"/>
      <c r="N132" s="3411"/>
    </row>
    <row r="133" spans="1:14" ht="15" customHeight="1">
      <c r="A133" s="3422" t="s">
        <v>684</v>
      </c>
      <c r="B133" s="3423"/>
      <c r="C133" s="3424"/>
      <c r="D133" s="3405" t="s">
        <v>685</v>
      </c>
      <c r="E133" s="3429">
        <f>H62</f>
        <v>0</v>
      </c>
      <c r="F133" s="3430"/>
      <c r="G133" s="3431"/>
      <c r="H133" s="3422" t="s">
        <v>686</v>
      </c>
      <c r="I133" s="3423"/>
      <c r="J133" s="3424"/>
      <c r="K133" s="3405" t="s">
        <v>687</v>
      </c>
      <c r="L133" s="3409" t="e">
        <f>IF(E4="その他(上記用途区分以外)",I5/100*L129*L131,I4*L129*L131)</f>
        <v>#VALUE!</v>
      </c>
      <c r="M133" s="3410"/>
      <c r="N133" s="3411"/>
    </row>
    <row r="134" spans="1:14" ht="15" customHeight="1" thickBot="1">
      <c r="A134" s="3425"/>
      <c r="B134" s="3426"/>
      <c r="C134" s="3427"/>
      <c r="D134" s="3428"/>
      <c r="E134" s="3432"/>
      <c r="F134" s="3433"/>
      <c r="G134" s="3434"/>
      <c r="H134" s="3425"/>
      <c r="I134" s="3426"/>
      <c r="J134" s="3427"/>
      <c r="K134" s="3428"/>
      <c r="L134" s="3435"/>
      <c r="M134" s="3436"/>
      <c r="N134" s="3437"/>
    </row>
    <row r="135" spans="1:14" ht="15" customHeight="1"/>
  </sheetData>
  <sheetProtection formatCells="0" formatColumns="0" formatRows="0" insertColumns="0" insertRows="0" deleteColumns="0" deleteRows="0" sort="0" autoFilter="0"/>
  <dataConsolidate/>
  <mergeCells count="153">
    <mergeCell ref="A4:D5"/>
    <mergeCell ref="A6:D6"/>
    <mergeCell ref="A2:B2"/>
    <mergeCell ref="A65:D65"/>
    <mergeCell ref="A7:A23"/>
    <mergeCell ref="A24:A62"/>
    <mergeCell ref="A129:C130"/>
    <mergeCell ref="A131:C132"/>
    <mergeCell ref="E5:H5"/>
    <mergeCell ref="G66:H66"/>
    <mergeCell ref="D129:D130"/>
    <mergeCell ref="E129:G130"/>
    <mergeCell ref="B62:D62"/>
    <mergeCell ref="A63:D63"/>
    <mergeCell ref="I14:N14"/>
    <mergeCell ref="I15:N15"/>
    <mergeCell ref="I16:N16"/>
    <mergeCell ref="I11:N11"/>
    <mergeCell ref="I12:N12"/>
    <mergeCell ref="I13:N13"/>
    <mergeCell ref="G7:H7"/>
    <mergeCell ref="I7:N7"/>
    <mergeCell ref="I8:N8"/>
    <mergeCell ref="I9:N9"/>
    <mergeCell ref="I10:N10"/>
    <mergeCell ref="I19:N19"/>
    <mergeCell ref="I17:N17"/>
    <mergeCell ref="I18:N18"/>
    <mergeCell ref="I32:N32"/>
    <mergeCell ref="I33:N33"/>
    <mergeCell ref="I34:N34"/>
    <mergeCell ref="I35:N35"/>
    <mergeCell ref="I36:N36"/>
    <mergeCell ref="I37:N37"/>
    <mergeCell ref="I20:N20"/>
    <mergeCell ref="I21:N21"/>
    <mergeCell ref="I22:N22"/>
    <mergeCell ref="I29:N29"/>
    <mergeCell ref="I30:N30"/>
    <mergeCell ref="I31:N31"/>
    <mergeCell ref="I27:N27"/>
    <mergeCell ref="I28:N28"/>
    <mergeCell ref="I40:N40"/>
    <mergeCell ref="I41:N41"/>
    <mergeCell ref="I38:N38"/>
    <mergeCell ref="I39:N39"/>
    <mergeCell ref="B23:D23"/>
    <mergeCell ref="I23:N23"/>
    <mergeCell ref="G24:H24"/>
    <mergeCell ref="I24:N24"/>
    <mergeCell ref="I25:N25"/>
    <mergeCell ref="I26:N26"/>
    <mergeCell ref="I48:N48"/>
    <mergeCell ref="I49:N49"/>
    <mergeCell ref="I47:N47"/>
    <mergeCell ref="I42:N42"/>
    <mergeCell ref="I43:N43"/>
    <mergeCell ref="I44:N44"/>
    <mergeCell ref="I45:N45"/>
    <mergeCell ref="I46:N46"/>
    <mergeCell ref="I57:N57"/>
    <mergeCell ref="I72:N72"/>
    <mergeCell ref="I73:N73"/>
    <mergeCell ref="I58:N58"/>
    <mergeCell ref="I59:N59"/>
    <mergeCell ref="I54:N54"/>
    <mergeCell ref="I55:N55"/>
    <mergeCell ref="I56:N56"/>
    <mergeCell ref="I50:N50"/>
    <mergeCell ref="I52:N52"/>
    <mergeCell ref="I53:N53"/>
    <mergeCell ref="I63:N63"/>
    <mergeCell ref="I69:N69"/>
    <mergeCell ref="I70:N70"/>
    <mergeCell ref="I71:N71"/>
    <mergeCell ref="I66:N66"/>
    <mergeCell ref="I67:N67"/>
    <mergeCell ref="I68:N68"/>
    <mergeCell ref="I60:N60"/>
    <mergeCell ref="I61:N61"/>
    <mergeCell ref="I62:N62"/>
    <mergeCell ref="I78:N78"/>
    <mergeCell ref="I79:N79"/>
    <mergeCell ref="I80:N80"/>
    <mergeCell ref="I87:N87"/>
    <mergeCell ref="I74:N74"/>
    <mergeCell ref="I81:N81"/>
    <mergeCell ref="I82:N82"/>
    <mergeCell ref="I75:N75"/>
    <mergeCell ref="I76:N76"/>
    <mergeCell ref="I77:N77"/>
    <mergeCell ref="I90:N90"/>
    <mergeCell ref="I91:N91"/>
    <mergeCell ref="I92:N92"/>
    <mergeCell ref="I88:N88"/>
    <mergeCell ref="I89:N89"/>
    <mergeCell ref="I84:N84"/>
    <mergeCell ref="I85:N85"/>
    <mergeCell ref="I86:N86"/>
    <mergeCell ref="I83:N83"/>
    <mergeCell ref="I103:N103"/>
    <mergeCell ref="I104:N104"/>
    <mergeCell ref="I99:N99"/>
    <mergeCell ref="I100:N100"/>
    <mergeCell ref="I101:N101"/>
    <mergeCell ref="I96:N96"/>
    <mergeCell ref="I97:N97"/>
    <mergeCell ref="I98:N98"/>
    <mergeCell ref="I93:N93"/>
    <mergeCell ref="I94:N94"/>
    <mergeCell ref="I95:N95"/>
    <mergeCell ref="K129:K130"/>
    <mergeCell ref="L129:N130"/>
    <mergeCell ref="H129:J130"/>
    <mergeCell ref="I124:N124"/>
    <mergeCell ref="I125:N125"/>
    <mergeCell ref="A126:D126"/>
    <mergeCell ref="I126:N126"/>
    <mergeCell ref="A133:C134"/>
    <mergeCell ref="D133:D134"/>
    <mergeCell ref="E133:G134"/>
    <mergeCell ref="K133:K134"/>
    <mergeCell ref="L133:N134"/>
    <mergeCell ref="H133:J134"/>
    <mergeCell ref="D131:D132"/>
    <mergeCell ref="E131:G132"/>
    <mergeCell ref="K131:K132"/>
    <mergeCell ref="L131:N132"/>
    <mergeCell ref="H131:J132"/>
    <mergeCell ref="A1:N1"/>
    <mergeCell ref="K2:N2"/>
    <mergeCell ref="C2:J2"/>
    <mergeCell ref="I4:J4"/>
    <mergeCell ref="E4:H4"/>
    <mergeCell ref="I121:N121"/>
    <mergeCell ref="I122:N122"/>
    <mergeCell ref="I123:N123"/>
    <mergeCell ref="I117:N117"/>
    <mergeCell ref="I118:N118"/>
    <mergeCell ref="I119:N119"/>
    <mergeCell ref="I114:N114"/>
    <mergeCell ref="I115:N115"/>
    <mergeCell ref="I116:N116"/>
    <mergeCell ref="I111:N111"/>
    <mergeCell ref="I112:N112"/>
    <mergeCell ref="I113:N113"/>
    <mergeCell ref="I108:N108"/>
    <mergeCell ref="I109:N109"/>
    <mergeCell ref="I110:N110"/>
    <mergeCell ref="I105:N105"/>
    <mergeCell ref="I106:N106"/>
    <mergeCell ref="I107:N107"/>
    <mergeCell ref="I102:N102"/>
  </mergeCells>
  <phoneticPr fontId="2"/>
  <conditionalFormatting sqref="L3:L5">
    <cfRule type="expression" dxfId="11" priority="1" stopIfTrue="1">
      <formula>#REF!="その他(上記用途区分以外)"</formula>
    </cfRule>
  </conditionalFormatting>
  <dataValidations count="2">
    <dataValidation type="list" allowBlank="1" showInputMessage="1" showErrorMessage="1" sqref="A3 D3" xr:uid="{55FA35AB-8D51-482E-9D2C-8E0DED64B9B1}">
      <formula1>"□,■"</formula1>
    </dataValidation>
    <dataValidation type="list" allowBlank="1" showInputMessage="1" showErrorMessage="1" sqref="E4:H4" xr:uid="{2BAE54A5-BDBF-4E31-97C5-0D6DE1587C60}">
      <formula1>"事務所,学校,物販店,飲食店,集会所,病院,ホテル,その他(上記用途区分以外)"</formula1>
    </dataValidation>
  </dataValidations>
  <printOptions horizontalCentered="1"/>
  <pageMargins left="0.78740157480314965" right="0.39370078740157483" top="0.59055118110236227" bottom="0.59055118110236227" header="0.39370078740157483" footer="0"/>
  <pageSetup paperSize="9" scale="74" fitToHeight="0" orientation="portrait" r:id="rId1"/>
  <headerFooter alignWithMargins="0">
    <oddHeader>&amp;R&amp;14参考様式１－５⑥ 照明</oddHeader>
  </headerFooter>
  <rowBreaks count="1" manualBreakCount="1">
    <brk id="63" max="1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82ACC-34E1-4397-81BE-E5980C738CCD}">
  <sheetPr codeName="Sheet30">
    <tabColor rgb="FF99FF99"/>
    <pageSetUpPr fitToPage="1"/>
  </sheetPr>
  <dimension ref="A1:X74"/>
  <sheetViews>
    <sheetView showGridLines="0" view="pageBreakPreview" zoomScaleNormal="100" zoomScaleSheetLayoutView="100" workbookViewId="0">
      <selection activeCell="J4" sqref="J4:L4"/>
    </sheetView>
  </sheetViews>
  <sheetFormatPr defaultColWidth="9.5546875" defaultRowHeight="10.8"/>
  <cols>
    <col min="1" max="1" width="9.109375" style="711" customWidth="1"/>
    <col min="2" max="2" width="5.109375" style="711" bestFit="1" customWidth="1"/>
    <col min="3" max="3" width="8.109375" style="711" customWidth="1"/>
    <col min="4" max="4" width="21.88671875" style="711" customWidth="1"/>
    <col min="5" max="5" width="2.6640625" style="711" customWidth="1"/>
    <col min="6" max="6" width="4.6640625" style="711" customWidth="1"/>
    <col min="7" max="7" width="8.6640625" style="711" bestFit="1" customWidth="1"/>
    <col min="8" max="8" width="2.6640625" style="711" customWidth="1"/>
    <col min="9" max="9" width="14" style="711" customWidth="1"/>
    <col min="10" max="10" width="5.109375" style="711" bestFit="1" customWidth="1"/>
    <col min="11" max="11" width="8.109375" style="711" customWidth="1"/>
    <col min="12" max="12" width="22" style="711" customWidth="1"/>
    <col min="13" max="13" width="2.6640625" style="711" customWidth="1"/>
    <col min="14" max="14" width="4.6640625" style="711" customWidth="1"/>
    <col min="15" max="15" width="8.6640625" style="711" bestFit="1" customWidth="1"/>
    <col min="16" max="16" width="2.6640625" style="711" customWidth="1"/>
    <col min="17" max="17" width="14" style="711" customWidth="1"/>
    <col min="18" max="18" width="15.5546875" style="711" customWidth="1"/>
    <col min="19" max="19" width="9.6640625" style="711" bestFit="1" customWidth="1"/>
    <col min="20" max="16384" width="9.5546875" style="711"/>
  </cols>
  <sheetData>
    <row r="1" spans="1:24" s="185" customFormat="1" ht="25.05" customHeight="1" thickBot="1">
      <c r="A1" s="3473" t="s">
        <v>1174</v>
      </c>
      <c r="B1" s="3473"/>
      <c r="C1" s="3473"/>
      <c r="D1" s="3473"/>
      <c r="E1" s="3473"/>
      <c r="F1" s="3473"/>
      <c r="G1" s="3473"/>
      <c r="H1" s="3473"/>
      <c r="I1" s="3473"/>
      <c r="J1" s="3473"/>
      <c r="K1" s="3473"/>
      <c r="L1" s="3473"/>
      <c r="M1" s="3473"/>
      <c r="N1" s="3473"/>
      <c r="O1" s="3473"/>
      <c r="P1" s="3473"/>
      <c r="Q1" s="3473"/>
      <c r="R1" s="3473"/>
      <c r="S1" s="1178"/>
      <c r="T1" s="1178"/>
      <c r="U1" s="1178"/>
      <c r="V1" s="1178"/>
      <c r="W1" s="1178"/>
      <c r="X1" s="1178"/>
    </row>
    <row r="2" spans="1:24" s="185" customFormat="1" ht="30" customHeight="1" thickBot="1">
      <c r="A2" s="3270" t="s">
        <v>287</v>
      </c>
      <c r="B2" s="3271"/>
      <c r="C2" s="3271"/>
      <c r="D2" s="2894" t="str">
        <f>IF('参考様式1-1'!D3="","",'参考様式1-1'!D3)</f>
        <v/>
      </c>
      <c r="E2" s="2895"/>
      <c r="F2" s="2895"/>
      <c r="G2" s="2895"/>
      <c r="H2" s="2895"/>
      <c r="I2" s="2895"/>
      <c r="J2" s="2895"/>
      <c r="K2" s="2895"/>
      <c r="L2" s="2896"/>
      <c r="M2" s="2891" t="str">
        <f>'参考様式1-1'!M3</f>
        <v>１棟目／計１棟</v>
      </c>
      <c r="N2" s="2892"/>
      <c r="O2" s="2892"/>
      <c r="P2" s="2892"/>
      <c r="Q2" s="2892"/>
      <c r="R2" s="2893"/>
      <c r="S2" s="219"/>
      <c r="T2" s="219"/>
      <c r="U2" s="219"/>
      <c r="V2" s="219"/>
      <c r="W2" s="219"/>
      <c r="X2" s="219"/>
    </row>
    <row r="3" spans="1:24" ht="15" customHeight="1" thickBot="1"/>
    <row r="4" spans="1:24" ht="15" customHeight="1" thickBot="1">
      <c r="A4" s="3477" t="s">
        <v>688</v>
      </c>
      <c r="B4" s="3478"/>
      <c r="C4" s="3478"/>
      <c r="D4" s="3478"/>
      <c r="E4" s="3478"/>
      <c r="F4" s="3478"/>
      <c r="G4" s="3478"/>
      <c r="H4" s="3478"/>
      <c r="I4" s="3479"/>
      <c r="J4" s="3119"/>
      <c r="K4" s="3120"/>
      <c r="L4" s="3121"/>
      <c r="M4" s="3396" t="str">
        <f>IF(J4="事務所",0.2,IF(OR(J4="学校",J4="物販店",J4="飲食店",J4="集会所"),0.25,IF(J4="病院",0.1,IF(J4="ホテル",0.1,"-"))))</f>
        <v>-</v>
      </c>
      <c r="N4" s="3474"/>
      <c r="O4" s="3474"/>
      <c r="P4" s="3397"/>
    </row>
    <row r="5" spans="1:24" ht="15" customHeight="1" thickBot="1">
      <c r="A5" s="3480"/>
      <c r="B5" s="3481"/>
      <c r="C5" s="3481"/>
      <c r="D5" s="3481"/>
      <c r="E5" s="3481"/>
      <c r="F5" s="3481"/>
      <c r="G5" s="3481"/>
      <c r="H5" s="3481"/>
      <c r="I5" s="3482"/>
      <c r="J5" s="3454" t="s">
        <v>1175</v>
      </c>
      <c r="K5" s="3455"/>
      <c r="L5" s="3456"/>
      <c r="M5" s="3475"/>
      <c r="N5" s="3476"/>
      <c r="O5" s="3476"/>
      <c r="P5" s="1387" t="s">
        <v>1176</v>
      </c>
    </row>
    <row r="6" spans="1:24" ht="15" customHeight="1" thickBot="1">
      <c r="C6" s="749"/>
      <c r="D6" s="749"/>
      <c r="E6" s="749"/>
      <c r="F6" s="749"/>
      <c r="G6" s="749"/>
      <c r="H6" s="749"/>
    </row>
    <row r="7" spans="1:24" ht="25.05" customHeight="1" thickBot="1">
      <c r="A7" s="976"/>
      <c r="B7" s="3099" t="s">
        <v>521</v>
      </c>
      <c r="C7" s="3100"/>
      <c r="D7" s="3100"/>
      <c r="E7" s="3100"/>
      <c r="F7" s="3100"/>
      <c r="G7" s="3100"/>
      <c r="H7" s="3100"/>
      <c r="I7" s="3101"/>
      <c r="J7" s="2994" t="s">
        <v>689</v>
      </c>
      <c r="K7" s="2995"/>
      <c r="L7" s="2995"/>
      <c r="M7" s="2995"/>
      <c r="N7" s="2995"/>
      <c r="O7" s="2995"/>
      <c r="P7" s="2995"/>
      <c r="Q7" s="2996"/>
      <c r="R7" s="3006" t="s">
        <v>673</v>
      </c>
    </row>
    <row r="8" spans="1:24" ht="15" customHeight="1" thickBot="1">
      <c r="A8" s="945" t="s">
        <v>690</v>
      </c>
      <c r="B8" s="945" t="s">
        <v>669</v>
      </c>
      <c r="C8" s="943" t="s">
        <v>523</v>
      </c>
      <c r="D8" s="944" t="s">
        <v>670</v>
      </c>
      <c r="E8" s="3510" t="s">
        <v>526</v>
      </c>
      <c r="F8" s="2901"/>
      <c r="G8" s="944" t="s">
        <v>671</v>
      </c>
      <c r="H8" s="3510" t="s">
        <v>672</v>
      </c>
      <c r="I8" s="3210"/>
      <c r="J8" s="945" t="s">
        <v>669</v>
      </c>
      <c r="K8" s="943" t="s">
        <v>523</v>
      </c>
      <c r="L8" s="944" t="s">
        <v>670</v>
      </c>
      <c r="M8" s="3510" t="s">
        <v>526</v>
      </c>
      <c r="N8" s="2901"/>
      <c r="O8" s="944" t="s">
        <v>671</v>
      </c>
      <c r="P8" s="3510" t="s">
        <v>672</v>
      </c>
      <c r="Q8" s="3210"/>
      <c r="R8" s="3008"/>
    </row>
    <row r="9" spans="1:24" ht="15" customHeight="1">
      <c r="A9" s="1603"/>
      <c r="B9" s="838"/>
      <c r="C9" s="1554"/>
      <c r="D9" s="1555"/>
      <c r="E9" s="3508"/>
      <c r="F9" s="3509"/>
      <c r="G9" s="1556"/>
      <c r="H9" s="1312"/>
      <c r="I9" s="1311" t="str">
        <f>IF(ISERROR(IF(OR(E9,G9)="", "", E9*G9)),"",IF(OR(E9,G9)="", "", E9*G9))</f>
        <v/>
      </c>
      <c r="J9" s="1557"/>
      <c r="K9" s="1558"/>
      <c r="L9" s="1555"/>
      <c r="M9" s="3508"/>
      <c r="N9" s="3509"/>
      <c r="O9" s="997"/>
      <c r="P9" s="1312"/>
      <c r="Q9" s="1311" t="str">
        <f t="shared" ref="Q9:Q17" si="0">IF(ISERROR(IF(OR(M9,O9)="", "", M9*O9)),"",IF(OR(M9,O9)="", "", M9*O9))</f>
        <v/>
      </c>
      <c r="R9" s="797"/>
    </row>
    <row r="10" spans="1:24" ht="15" customHeight="1">
      <c r="A10" s="1604"/>
      <c r="B10" s="842"/>
      <c r="C10" s="843"/>
      <c r="D10" s="844"/>
      <c r="E10" s="3506"/>
      <c r="F10" s="3507"/>
      <c r="G10" s="996"/>
      <c r="H10" s="1310"/>
      <c r="I10" s="1311" t="str">
        <f>IF(ISERROR(IF(OR(E10,G10)="", "", E10*G10)),"",IF(OR(E10,G10)="", "", E10*G10))</f>
        <v/>
      </c>
      <c r="J10" s="978"/>
      <c r="K10" s="846"/>
      <c r="L10" s="844"/>
      <c r="M10" s="3506"/>
      <c r="N10" s="3507"/>
      <c r="O10" s="997"/>
      <c r="P10" s="1310"/>
      <c r="Q10" s="1311" t="str">
        <f t="shared" si="0"/>
        <v/>
      </c>
      <c r="R10" s="799"/>
    </row>
    <row r="11" spans="1:24" ht="15" customHeight="1">
      <c r="A11" s="1604"/>
      <c r="B11" s="842"/>
      <c r="C11" s="843"/>
      <c r="D11" s="844"/>
      <c r="E11" s="3506"/>
      <c r="F11" s="3507"/>
      <c r="G11" s="996"/>
      <c r="H11" s="1310"/>
      <c r="I11" s="1311" t="str">
        <f>IF(ISERROR(IF(OR(E11,G11)="", "", E11*G11)),"",IF(OR(E11,G11)="", "", E11*G11))</f>
        <v/>
      </c>
      <c r="J11" s="978"/>
      <c r="K11" s="846"/>
      <c r="L11" s="844"/>
      <c r="M11" s="3506"/>
      <c r="N11" s="3507"/>
      <c r="O11" s="997"/>
      <c r="P11" s="1310"/>
      <c r="Q11" s="1311" t="str">
        <f t="shared" si="0"/>
        <v/>
      </c>
      <c r="R11" s="799"/>
    </row>
    <row r="12" spans="1:24" ht="15" customHeight="1">
      <c r="A12" s="1604"/>
      <c r="B12" s="842"/>
      <c r="C12" s="843"/>
      <c r="D12" s="844"/>
      <c r="E12" s="3506"/>
      <c r="F12" s="3507"/>
      <c r="G12" s="996"/>
      <c r="H12" s="1310"/>
      <c r="I12" s="1311" t="str">
        <f>IF(ISERROR(IF(OR(E12,G12)="", "", E12*G12)),"",IF(OR(E12,G12)="", "", E12*G12))</f>
        <v/>
      </c>
      <c r="J12" s="978"/>
      <c r="K12" s="846"/>
      <c r="L12" s="844"/>
      <c r="M12" s="3506"/>
      <c r="N12" s="3507"/>
      <c r="O12" s="997"/>
      <c r="P12" s="1310"/>
      <c r="Q12" s="1311" t="str">
        <f t="shared" si="0"/>
        <v/>
      </c>
      <c r="R12" s="799"/>
    </row>
    <row r="13" spans="1:24" ht="15" customHeight="1">
      <c r="A13" s="1604"/>
      <c r="B13" s="842"/>
      <c r="C13" s="843"/>
      <c r="D13" s="844"/>
      <c r="E13" s="3506"/>
      <c r="F13" s="3507"/>
      <c r="G13" s="996"/>
      <c r="H13" s="1310"/>
      <c r="I13" s="1311" t="str">
        <f>IF(ISERROR(IF(OR(E13,G13)="", "", E13*G13)),"",IF(OR(E13,G13)="", "", E13*G13))</f>
        <v/>
      </c>
      <c r="J13" s="978"/>
      <c r="K13" s="846"/>
      <c r="L13" s="844"/>
      <c r="M13" s="3506"/>
      <c r="N13" s="3507"/>
      <c r="O13" s="997"/>
      <c r="P13" s="1310"/>
      <c r="Q13" s="1311" t="str">
        <f t="shared" si="0"/>
        <v/>
      </c>
      <c r="R13" s="799"/>
    </row>
    <row r="14" spans="1:24" ht="15" customHeight="1">
      <c r="A14" s="1604"/>
      <c r="B14" s="842"/>
      <c r="C14" s="843"/>
      <c r="D14" s="844"/>
      <c r="E14" s="3506"/>
      <c r="F14" s="3507"/>
      <c r="G14" s="996"/>
      <c r="H14" s="1310"/>
      <c r="I14" s="1311" t="str">
        <f t="shared" ref="I14:I22" si="1">IF(ISERROR(IF(OR(E14,G14)="", "", E14*G14)),"",IF(OR(E14,G14)="", "", E14*G14))</f>
        <v/>
      </c>
      <c r="J14" s="978"/>
      <c r="K14" s="846"/>
      <c r="L14" s="844"/>
      <c r="M14" s="3506"/>
      <c r="N14" s="3507"/>
      <c r="O14" s="997"/>
      <c r="P14" s="1310"/>
      <c r="Q14" s="1311" t="str">
        <f t="shared" si="0"/>
        <v/>
      </c>
      <c r="R14" s="799"/>
    </row>
    <row r="15" spans="1:24" ht="15" customHeight="1">
      <c r="A15" s="1604"/>
      <c r="B15" s="842"/>
      <c r="C15" s="843"/>
      <c r="D15" s="844"/>
      <c r="E15" s="3506"/>
      <c r="F15" s="3507"/>
      <c r="G15" s="996"/>
      <c r="H15" s="1308"/>
      <c r="I15" s="1311" t="str">
        <f t="shared" si="1"/>
        <v/>
      </c>
      <c r="J15" s="978"/>
      <c r="K15" s="846"/>
      <c r="L15" s="844"/>
      <c r="M15" s="3506"/>
      <c r="N15" s="3507"/>
      <c r="O15" s="997"/>
      <c r="P15" s="1308"/>
      <c r="Q15" s="1311" t="str">
        <f t="shared" si="0"/>
        <v/>
      </c>
      <c r="R15" s="799"/>
    </row>
    <row r="16" spans="1:24" ht="15" customHeight="1">
      <c r="A16" s="1604"/>
      <c r="B16" s="842"/>
      <c r="C16" s="843"/>
      <c r="D16" s="844"/>
      <c r="E16" s="3506"/>
      <c r="F16" s="3507"/>
      <c r="G16" s="996"/>
      <c r="H16" s="1308"/>
      <c r="I16" s="1311" t="str">
        <f t="shared" si="1"/>
        <v/>
      </c>
      <c r="J16" s="978"/>
      <c r="K16" s="846"/>
      <c r="L16" s="844"/>
      <c r="M16" s="3506"/>
      <c r="N16" s="3507"/>
      <c r="O16" s="997"/>
      <c r="P16" s="1308"/>
      <c r="Q16" s="1311" t="str">
        <f t="shared" si="0"/>
        <v/>
      </c>
      <c r="R16" s="799"/>
    </row>
    <row r="17" spans="1:18" ht="15" customHeight="1">
      <c r="A17" s="1605"/>
      <c r="B17" s="1552"/>
      <c r="C17" s="839"/>
      <c r="D17" s="840"/>
      <c r="E17" s="3504"/>
      <c r="F17" s="3505"/>
      <c r="G17" s="997"/>
      <c r="H17" s="1553"/>
      <c r="I17" s="1311" t="str">
        <f t="shared" si="1"/>
        <v/>
      </c>
      <c r="J17" s="977"/>
      <c r="K17" s="841"/>
      <c r="L17" s="840"/>
      <c r="M17" s="3504"/>
      <c r="N17" s="3505"/>
      <c r="O17" s="997"/>
      <c r="P17" s="1308"/>
      <c r="Q17" s="1311" t="str">
        <f t="shared" si="0"/>
        <v/>
      </c>
      <c r="R17" s="799"/>
    </row>
    <row r="18" spans="1:18" ht="15" customHeight="1">
      <c r="A18" s="1108"/>
      <c r="B18" s="842"/>
      <c r="C18" s="843"/>
      <c r="D18" s="844"/>
      <c r="E18" s="3471"/>
      <c r="F18" s="3472"/>
      <c r="G18" s="845"/>
      <c r="H18" s="1308"/>
      <c r="I18" s="1311" t="str">
        <f t="shared" si="1"/>
        <v/>
      </c>
      <c r="J18" s="978"/>
      <c r="K18" s="846"/>
      <c r="L18" s="844"/>
      <c r="M18" s="3471"/>
      <c r="N18" s="3472"/>
      <c r="O18" s="845"/>
      <c r="P18" s="1308"/>
      <c r="Q18" s="1311" t="str">
        <f t="shared" ref="Q18:Q66" si="2">IF(ISERROR(IF(OR(M18,O18)="", "", M18*O18)),"",IF(OR(M18,O18)="", "", M18*O18))</f>
        <v/>
      </c>
      <c r="R18" s="799"/>
    </row>
    <row r="19" spans="1:18" ht="15" customHeight="1">
      <c r="A19" s="1108"/>
      <c r="B19" s="842"/>
      <c r="C19" s="843"/>
      <c r="D19" s="844"/>
      <c r="E19" s="3471"/>
      <c r="F19" s="3472"/>
      <c r="G19" s="845"/>
      <c r="H19" s="1308"/>
      <c r="I19" s="1311" t="str">
        <f t="shared" si="1"/>
        <v/>
      </c>
      <c r="J19" s="978"/>
      <c r="K19" s="846"/>
      <c r="L19" s="844"/>
      <c r="M19" s="3471"/>
      <c r="N19" s="3472"/>
      <c r="O19" s="845"/>
      <c r="P19" s="1308"/>
      <c r="Q19" s="1311" t="str">
        <f t="shared" si="2"/>
        <v/>
      </c>
      <c r="R19" s="799"/>
    </row>
    <row r="20" spans="1:18" ht="15" customHeight="1">
      <c r="A20" s="1108"/>
      <c r="B20" s="842"/>
      <c r="C20" s="843"/>
      <c r="D20" s="844"/>
      <c r="E20" s="3471"/>
      <c r="F20" s="3472"/>
      <c r="G20" s="845"/>
      <c r="H20" s="1308"/>
      <c r="I20" s="1311" t="str">
        <f t="shared" si="1"/>
        <v/>
      </c>
      <c r="J20" s="978"/>
      <c r="K20" s="846"/>
      <c r="L20" s="844"/>
      <c r="M20" s="3471"/>
      <c r="N20" s="3472"/>
      <c r="O20" s="845"/>
      <c r="P20" s="1308"/>
      <c r="Q20" s="1311" t="str">
        <f t="shared" si="2"/>
        <v/>
      </c>
      <c r="R20" s="799"/>
    </row>
    <row r="21" spans="1:18" ht="15" customHeight="1">
      <c r="A21" s="1108"/>
      <c r="B21" s="842"/>
      <c r="C21" s="843"/>
      <c r="D21" s="844"/>
      <c r="E21" s="3471"/>
      <c r="F21" s="3472"/>
      <c r="G21" s="845"/>
      <c r="H21" s="1308"/>
      <c r="I21" s="1311" t="str">
        <f t="shared" si="1"/>
        <v/>
      </c>
      <c r="J21" s="978"/>
      <c r="K21" s="846"/>
      <c r="L21" s="844"/>
      <c r="M21" s="3471"/>
      <c r="N21" s="3472"/>
      <c r="O21" s="845"/>
      <c r="P21" s="1308"/>
      <c r="Q21" s="1311" t="str">
        <f t="shared" si="2"/>
        <v/>
      </c>
      <c r="R21" s="799"/>
    </row>
    <row r="22" spans="1:18" ht="15" customHeight="1">
      <c r="A22" s="1108"/>
      <c r="B22" s="842"/>
      <c r="C22" s="843"/>
      <c r="D22" s="844"/>
      <c r="E22" s="3471"/>
      <c r="F22" s="3472"/>
      <c r="G22" s="845"/>
      <c r="H22" s="1308"/>
      <c r="I22" s="1311" t="str">
        <f t="shared" si="1"/>
        <v/>
      </c>
      <c r="J22" s="978"/>
      <c r="K22" s="846"/>
      <c r="L22" s="844"/>
      <c r="M22" s="3471"/>
      <c r="N22" s="3472"/>
      <c r="O22" s="845"/>
      <c r="P22" s="1308"/>
      <c r="Q22" s="1311" t="str">
        <f t="shared" si="2"/>
        <v/>
      </c>
      <c r="R22" s="799"/>
    </row>
    <row r="23" spans="1:18" ht="15" customHeight="1">
      <c r="A23" s="1108"/>
      <c r="B23" s="842"/>
      <c r="C23" s="843"/>
      <c r="D23" s="844"/>
      <c r="E23" s="3471"/>
      <c r="F23" s="3472"/>
      <c r="G23" s="845"/>
      <c r="H23" s="1308"/>
      <c r="I23" s="1311" t="str">
        <f>IF(ISERROR(IF(OR(E23,G23)="", "", E23*G23)),"",IF(OR(E23,G23)="", "", E23*G23))</f>
        <v/>
      </c>
      <c r="J23" s="978"/>
      <c r="K23" s="846"/>
      <c r="L23" s="844"/>
      <c r="M23" s="3471"/>
      <c r="N23" s="3472"/>
      <c r="O23" s="845"/>
      <c r="P23" s="1308"/>
      <c r="Q23" s="1311" t="str">
        <f t="shared" si="2"/>
        <v/>
      </c>
      <c r="R23" s="799"/>
    </row>
    <row r="24" spans="1:18" ht="15" customHeight="1">
      <c r="A24" s="1108"/>
      <c r="B24" s="842"/>
      <c r="C24" s="843"/>
      <c r="D24" s="844"/>
      <c r="E24" s="3471"/>
      <c r="F24" s="3472"/>
      <c r="G24" s="845"/>
      <c r="H24" s="1308"/>
      <c r="I24" s="1311" t="str">
        <f t="shared" ref="I24:I66" si="3">IF(ISERROR(IF(OR(E24,G24)="", "", E24*G24)),"",IF(OR(E24,G24)="", "", E24*G24))</f>
        <v/>
      </c>
      <c r="J24" s="978"/>
      <c r="K24" s="846"/>
      <c r="L24" s="844"/>
      <c r="M24" s="3471"/>
      <c r="N24" s="3472"/>
      <c r="O24" s="845"/>
      <c r="P24" s="1308"/>
      <c r="Q24" s="1311" t="str">
        <f t="shared" si="2"/>
        <v/>
      </c>
      <c r="R24" s="799"/>
    </row>
    <row r="25" spans="1:18" ht="15" customHeight="1">
      <c r="A25" s="1108"/>
      <c r="B25" s="842"/>
      <c r="C25" s="843"/>
      <c r="D25" s="844"/>
      <c r="E25" s="3471"/>
      <c r="F25" s="3472"/>
      <c r="G25" s="845"/>
      <c r="H25" s="1308"/>
      <c r="I25" s="1311" t="str">
        <f t="shared" si="3"/>
        <v/>
      </c>
      <c r="J25" s="978"/>
      <c r="K25" s="846"/>
      <c r="L25" s="844"/>
      <c r="M25" s="3471"/>
      <c r="N25" s="3472"/>
      <c r="O25" s="845"/>
      <c r="P25" s="1308"/>
      <c r="Q25" s="1311" t="str">
        <f t="shared" si="2"/>
        <v/>
      </c>
      <c r="R25" s="799"/>
    </row>
    <row r="26" spans="1:18" ht="15" customHeight="1">
      <c r="A26" s="1108"/>
      <c r="B26" s="842"/>
      <c r="C26" s="843"/>
      <c r="D26" s="844"/>
      <c r="E26" s="3471"/>
      <c r="F26" s="3472"/>
      <c r="G26" s="845"/>
      <c r="H26" s="1308"/>
      <c r="I26" s="1311" t="str">
        <f t="shared" si="3"/>
        <v/>
      </c>
      <c r="J26" s="978"/>
      <c r="K26" s="846"/>
      <c r="L26" s="844"/>
      <c r="M26" s="3471"/>
      <c r="N26" s="3472"/>
      <c r="O26" s="845"/>
      <c r="P26" s="1308"/>
      <c r="Q26" s="1311" t="str">
        <f t="shared" si="2"/>
        <v/>
      </c>
      <c r="R26" s="799"/>
    </row>
    <row r="27" spans="1:18" ht="15" customHeight="1">
      <c r="A27" s="1108"/>
      <c r="B27" s="842"/>
      <c r="C27" s="843"/>
      <c r="D27" s="844"/>
      <c r="E27" s="3471"/>
      <c r="F27" s="3472"/>
      <c r="G27" s="845"/>
      <c r="H27" s="1308"/>
      <c r="I27" s="1311" t="str">
        <f t="shared" si="3"/>
        <v/>
      </c>
      <c r="J27" s="978"/>
      <c r="K27" s="846"/>
      <c r="L27" s="844"/>
      <c r="M27" s="3471"/>
      <c r="N27" s="3472"/>
      <c r="O27" s="845"/>
      <c r="P27" s="1308"/>
      <c r="Q27" s="1311" t="str">
        <f t="shared" si="2"/>
        <v/>
      </c>
      <c r="R27" s="799"/>
    </row>
    <row r="28" spans="1:18" ht="15" customHeight="1">
      <c r="A28" s="1108"/>
      <c r="B28" s="842"/>
      <c r="C28" s="843"/>
      <c r="D28" s="844"/>
      <c r="E28" s="3471"/>
      <c r="F28" s="3472"/>
      <c r="G28" s="845"/>
      <c r="H28" s="1308"/>
      <c r="I28" s="1311" t="str">
        <f t="shared" si="3"/>
        <v/>
      </c>
      <c r="J28" s="978"/>
      <c r="K28" s="846"/>
      <c r="L28" s="844"/>
      <c r="M28" s="3471"/>
      <c r="N28" s="3472"/>
      <c r="O28" s="845"/>
      <c r="P28" s="1308"/>
      <c r="Q28" s="1311" t="str">
        <f t="shared" si="2"/>
        <v/>
      </c>
      <c r="R28" s="799"/>
    </row>
    <row r="29" spans="1:18" ht="15" customHeight="1">
      <c r="A29" s="1108"/>
      <c r="B29" s="842"/>
      <c r="C29" s="843"/>
      <c r="D29" s="844"/>
      <c r="E29" s="3471"/>
      <c r="F29" s="3472"/>
      <c r="G29" s="845"/>
      <c r="H29" s="1308"/>
      <c r="I29" s="1311" t="str">
        <f t="shared" si="3"/>
        <v/>
      </c>
      <c r="J29" s="978"/>
      <c r="K29" s="846"/>
      <c r="L29" s="844"/>
      <c r="M29" s="3471"/>
      <c r="N29" s="3472"/>
      <c r="O29" s="845"/>
      <c r="P29" s="1308"/>
      <c r="Q29" s="1311" t="str">
        <f t="shared" si="2"/>
        <v/>
      </c>
      <c r="R29" s="799"/>
    </row>
    <row r="30" spans="1:18" ht="15" customHeight="1">
      <c r="A30" s="1108"/>
      <c r="B30" s="842"/>
      <c r="C30" s="843"/>
      <c r="D30" s="844"/>
      <c r="E30" s="3471"/>
      <c r="F30" s="3472"/>
      <c r="G30" s="845"/>
      <c r="H30" s="1308"/>
      <c r="I30" s="1311" t="str">
        <f t="shared" si="3"/>
        <v/>
      </c>
      <c r="J30" s="978"/>
      <c r="K30" s="846"/>
      <c r="L30" s="844"/>
      <c r="M30" s="3471"/>
      <c r="N30" s="3472"/>
      <c r="O30" s="845"/>
      <c r="P30" s="1308"/>
      <c r="Q30" s="1311" t="str">
        <f t="shared" si="2"/>
        <v/>
      </c>
      <c r="R30" s="799"/>
    </row>
    <row r="31" spans="1:18" ht="15" customHeight="1">
      <c r="A31" s="1108"/>
      <c r="B31" s="842"/>
      <c r="C31" s="843"/>
      <c r="D31" s="844"/>
      <c r="E31" s="3471"/>
      <c r="F31" s="3472"/>
      <c r="G31" s="845"/>
      <c r="H31" s="1308"/>
      <c r="I31" s="1311" t="str">
        <f t="shared" si="3"/>
        <v/>
      </c>
      <c r="J31" s="978"/>
      <c r="K31" s="846"/>
      <c r="L31" s="844"/>
      <c r="M31" s="3471"/>
      <c r="N31" s="3472"/>
      <c r="O31" s="845"/>
      <c r="P31" s="1308"/>
      <c r="Q31" s="1311" t="str">
        <f t="shared" si="2"/>
        <v/>
      </c>
      <c r="R31" s="799"/>
    </row>
    <row r="32" spans="1:18" ht="15" customHeight="1">
      <c r="A32" s="1108"/>
      <c r="B32" s="842"/>
      <c r="C32" s="843"/>
      <c r="D32" s="844"/>
      <c r="E32" s="3471"/>
      <c r="F32" s="3472"/>
      <c r="G32" s="845"/>
      <c r="H32" s="1308"/>
      <c r="I32" s="1311" t="str">
        <f t="shared" si="3"/>
        <v/>
      </c>
      <c r="J32" s="978"/>
      <c r="K32" s="846"/>
      <c r="L32" s="844"/>
      <c r="M32" s="3471"/>
      <c r="N32" s="3472"/>
      <c r="O32" s="845"/>
      <c r="P32" s="1308"/>
      <c r="Q32" s="1311" t="str">
        <f t="shared" si="2"/>
        <v/>
      </c>
      <c r="R32" s="799"/>
    </row>
    <row r="33" spans="1:18" ht="15" customHeight="1">
      <c r="A33" s="1108"/>
      <c r="B33" s="842"/>
      <c r="C33" s="843"/>
      <c r="D33" s="844"/>
      <c r="E33" s="3471"/>
      <c r="F33" s="3472"/>
      <c r="G33" s="845"/>
      <c r="H33" s="1308"/>
      <c r="I33" s="1311" t="str">
        <f t="shared" si="3"/>
        <v/>
      </c>
      <c r="J33" s="978"/>
      <c r="K33" s="846"/>
      <c r="L33" s="844"/>
      <c r="M33" s="3471"/>
      <c r="N33" s="3472"/>
      <c r="O33" s="845"/>
      <c r="P33" s="1308"/>
      <c r="Q33" s="1311" t="str">
        <f t="shared" si="2"/>
        <v/>
      </c>
      <c r="R33" s="799"/>
    </row>
    <row r="34" spans="1:18" ht="15" customHeight="1">
      <c r="A34" s="1108"/>
      <c r="B34" s="842"/>
      <c r="C34" s="843"/>
      <c r="D34" s="844"/>
      <c r="E34" s="3471"/>
      <c r="F34" s="3472"/>
      <c r="G34" s="845"/>
      <c r="H34" s="1308"/>
      <c r="I34" s="1311" t="str">
        <f t="shared" si="3"/>
        <v/>
      </c>
      <c r="J34" s="978"/>
      <c r="K34" s="846"/>
      <c r="L34" s="844"/>
      <c r="M34" s="3471"/>
      <c r="N34" s="3472"/>
      <c r="O34" s="845"/>
      <c r="P34" s="1308"/>
      <c r="Q34" s="1311" t="str">
        <f t="shared" si="2"/>
        <v/>
      </c>
      <c r="R34" s="799"/>
    </row>
    <row r="35" spans="1:18" ht="15" customHeight="1">
      <c r="A35" s="1108"/>
      <c r="B35" s="842"/>
      <c r="C35" s="843"/>
      <c r="D35" s="844"/>
      <c r="E35" s="3471"/>
      <c r="F35" s="3472"/>
      <c r="G35" s="845"/>
      <c r="H35" s="1308"/>
      <c r="I35" s="1311" t="str">
        <f t="shared" si="3"/>
        <v/>
      </c>
      <c r="J35" s="978"/>
      <c r="K35" s="846"/>
      <c r="L35" s="844"/>
      <c r="M35" s="3471"/>
      <c r="N35" s="3472"/>
      <c r="O35" s="845"/>
      <c r="P35" s="1308"/>
      <c r="Q35" s="1311" t="str">
        <f t="shared" si="2"/>
        <v/>
      </c>
      <c r="R35" s="799"/>
    </row>
    <row r="36" spans="1:18" ht="15" customHeight="1">
      <c r="A36" s="1108"/>
      <c r="B36" s="842"/>
      <c r="C36" s="843"/>
      <c r="D36" s="844"/>
      <c r="E36" s="3471"/>
      <c r="F36" s="3472"/>
      <c r="G36" s="845"/>
      <c r="H36" s="1308"/>
      <c r="I36" s="1311" t="str">
        <f t="shared" si="3"/>
        <v/>
      </c>
      <c r="J36" s="978"/>
      <c r="K36" s="846"/>
      <c r="L36" s="844"/>
      <c r="M36" s="3471"/>
      <c r="N36" s="3472"/>
      <c r="O36" s="845"/>
      <c r="P36" s="1308"/>
      <c r="Q36" s="1311" t="str">
        <f t="shared" si="2"/>
        <v/>
      </c>
      <c r="R36" s="799"/>
    </row>
    <row r="37" spans="1:18" ht="15" customHeight="1">
      <c r="A37" s="1108"/>
      <c r="B37" s="842"/>
      <c r="C37" s="843"/>
      <c r="D37" s="844"/>
      <c r="E37" s="3471"/>
      <c r="F37" s="3472"/>
      <c r="G37" s="845"/>
      <c r="H37" s="1308"/>
      <c r="I37" s="1311" t="str">
        <f t="shared" si="3"/>
        <v/>
      </c>
      <c r="J37" s="978"/>
      <c r="K37" s="846"/>
      <c r="L37" s="844"/>
      <c r="M37" s="3471"/>
      <c r="N37" s="3472"/>
      <c r="O37" s="845"/>
      <c r="P37" s="1308"/>
      <c r="Q37" s="1311" t="str">
        <f t="shared" si="2"/>
        <v/>
      </c>
      <c r="R37" s="799"/>
    </row>
    <row r="38" spans="1:18" ht="15" customHeight="1">
      <c r="A38" s="1108"/>
      <c r="B38" s="842"/>
      <c r="C38" s="843"/>
      <c r="D38" s="844"/>
      <c r="E38" s="3471"/>
      <c r="F38" s="3472"/>
      <c r="G38" s="845"/>
      <c r="H38" s="1308"/>
      <c r="I38" s="1311" t="str">
        <f t="shared" si="3"/>
        <v/>
      </c>
      <c r="J38" s="978"/>
      <c r="K38" s="846"/>
      <c r="L38" s="844"/>
      <c r="M38" s="3471"/>
      <c r="N38" s="3472"/>
      <c r="O38" s="845"/>
      <c r="P38" s="1308"/>
      <c r="Q38" s="1311" t="str">
        <f t="shared" si="2"/>
        <v/>
      </c>
      <c r="R38" s="799"/>
    </row>
    <row r="39" spans="1:18" ht="15" customHeight="1">
      <c r="A39" s="1108"/>
      <c r="B39" s="842"/>
      <c r="C39" s="843"/>
      <c r="D39" s="844"/>
      <c r="E39" s="3471"/>
      <c r="F39" s="3472"/>
      <c r="G39" s="845"/>
      <c r="H39" s="1308"/>
      <c r="I39" s="1311" t="str">
        <f t="shared" si="3"/>
        <v/>
      </c>
      <c r="J39" s="978"/>
      <c r="K39" s="846"/>
      <c r="L39" s="844"/>
      <c r="M39" s="3471"/>
      <c r="N39" s="3472"/>
      <c r="O39" s="845"/>
      <c r="P39" s="1308"/>
      <c r="Q39" s="1311" t="str">
        <f t="shared" si="2"/>
        <v/>
      </c>
      <c r="R39" s="799"/>
    </row>
    <row r="40" spans="1:18" ht="15" customHeight="1">
      <c r="A40" s="1108"/>
      <c r="B40" s="842"/>
      <c r="C40" s="843"/>
      <c r="D40" s="844"/>
      <c r="E40" s="3471"/>
      <c r="F40" s="3472"/>
      <c r="G40" s="845"/>
      <c r="H40" s="1308"/>
      <c r="I40" s="1311" t="str">
        <f t="shared" si="3"/>
        <v/>
      </c>
      <c r="J40" s="978"/>
      <c r="K40" s="846"/>
      <c r="L40" s="844"/>
      <c r="M40" s="3471"/>
      <c r="N40" s="3472"/>
      <c r="O40" s="845"/>
      <c r="P40" s="1308"/>
      <c r="Q40" s="1311" t="str">
        <f t="shared" si="2"/>
        <v/>
      </c>
      <c r="R40" s="799"/>
    </row>
    <row r="41" spans="1:18" ht="15" customHeight="1">
      <c r="A41" s="1108"/>
      <c r="B41" s="842"/>
      <c r="C41" s="843"/>
      <c r="D41" s="844"/>
      <c r="E41" s="3471"/>
      <c r="F41" s="3472"/>
      <c r="G41" s="845"/>
      <c r="H41" s="1308"/>
      <c r="I41" s="1311" t="str">
        <f t="shared" si="3"/>
        <v/>
      </c>
      <c r="J41" s="978"/>
      <c r="K41" s="846"/>
      <c r="L41" s="844"/>
      <c r="M41" s="3471"/>
      <c r="N41" s="3472"/>
      <c r="O41" s="845"/>
      <c r="P41" s="1308"/>
      <c r="Q41" s="1311" t="str">
        <f t="shared" si="2"/>
        <v/>
      </c>
      <c r="R41" s="799"/>
    </row>
    <row r="42" spans="1:18" ht="15" customHeight="1">
      <c r="A42" s="1108"/>
      <c r="B42" s="842"/>
      <c r="C42" s="843"/>
      <c r="D42" s="844"/>
      <c r="E42" s="3471"/>
      <c r="F42" s="3472"/>
      <c r="G42" s="845"/>
      <c r="H42" s="1308"/>
      <c r="I42" s="1311" t="str">
        <f t="shared" si="3"/>
        <v/>
      </c>
      <c r="J42" s="978"/>
      <c r="K42" s="846"/>
      <c r="L42" s="844"/>
      <c r="M42" s="3471"/>
      <c r="N42" s="3472"/>
      <c r="O42" s="845"/>
      <c r="P42" s="1308"/>
      <c r="Q42" s="1311" t="str">
        <f t="shared" si="2"/>
        <v/>
      </c>
      <c r="R42" s="799"/>
    </row>
    <row r="43" spans="1:18" ht="15" customHeight="1">
      <c r="A43" s="1108"/>
      <c r="B43" s="842"/>
      <c r="C43" s="843"/>
      <c r="D43" s="844"/>
      <c r="E43" s="3471"/>
      <c r="F43" s="3472"/>
      <c r="G43" s="845"/>
      <c r="H43" s="1308"/>
      <c r="I43" s="1311" t="str">
        <f t="shared" si="3"/>
        <v/>
      </c>
      <c r="J43" s="978"/>
      <c r="K43" s="846"/>
      <c r="L43" s="844"/>
      <c r="M43" s="3471"/>
      <c r="N43" s="3472"/>
      <c r="O43" s="845"/>
      <c r="P43" s="1308"/>
      <c r="Q43" s="1311" t="str">
        <f t="shared" si="2"/>
        <v/>
      </c>
      <c r="R43" s="799"/>
    </row>
    <row r="44" spans="1:18" ht="15" customHeight="1">
      <c r="A44" s="1108"/>
      <c r="B44" s="842"/>
      <c r="C44" s="843"/>
      <c r="D44" s="844"/>
      <c r="E44" s="3471"/>
      <c r="F44" s="3472"/>
      <c r="G44" s="845"/>
      <c r="H44" s="1308"/>
      <c r="I44" s="1311" t="str">
        <f t="shared" si="3"/>
        <v/>
      </c>
      <c r="J44" s="978"/>
      <c r="K44" s="846"/>
      <c r="L44" s="844"/>
      <c r="M44" s="3471"/>
      <c r="N44" s="3472"/>
      <c r="O44" s="845"/>
      <c r="P44" s="1308"/>
      <c r="Q44" s="1311" t="str">
        <f t="shared" si="2"/>
        <v/>
      </c>
      <c r="R44" s="799"/>
    </row>
    <row r="45" spans="1:18" ht="15" customHeight="1">
      <c r="A45" s="1108"/>
      <c r="B45" s="842"/>
      <c r="C45" s="843"/>
      <c r="D45" s="844"/>
      <c r="E45" s="3471"/>
      <c r="F45" s="3472"/>
      <c r="G45" s="845"/>
      <c r="H45" s="1308"/>
      <c r="I45" s="1311" t="str">
        <f t="shared" si="3"/>
        <v/>
      </c>
      <c r="J45" s="978"/>
      <c r="K45" s="846"/>
      <c r="L45" s="844"/>
      <c r="M45" s="3471"/>
      <c r="N45" s="3472"/>
      <c r="O45" s="845"/>
      <c r="P45" s="1308"/>
      <c r="Q45" s="1311" t="str">
        <f t="shared" si="2"/>
        <v/>
      </c>
      <c r="R45" s="799"/>
    </row>
    <row r="46" spans="1:18" ht="15" customHeight="1">
      <c r="A46" s="1108"/>
      <c r="B46" s="842"/>
      <c r="C46" s="843"/>
      <c r="D46" s="844"/>
      <c r="E46" s="3471"/>
      <c r="F46" s="3472"/>
      <c r="G46" s="845"/>
      <c r="H46" s="1308"/>
      <c r="I46" s="1311" t="str">
        <f t="shared" si="3"/>
        <v/>
      </c>
      <c r="J46" s="978"/>
      <c r="K46" s="846"/>
      <c r="L46" s="844"/>
      <c r="M46" s="3471"/>
      <c r="N46" s="3472"/>
      <c r="O46" s="845"/>
      <c r="P46" s="1308"/>
      <c r="Q46" s="1311" t="str">
        <f t="shared" si="2"/>
        <v/>
      </c>
      <c r="R46" s="799"/>
    </row>
    <row r="47" spans="1:18" ht="15" customHeight="1">
      <c r="A47" s="1108"/>
      <c r="B47" s="842"/>
      <c r="C47" s="843"/>
      <c r="D47" s="844"/>
      <c r="E47" s="3471"/>
      <c r="F47" s="3472"/>
      <c r="G47" s="845"/>
      <c r="H47" s="1308"/>
      <c r="I47" s="1311" t="str">
        <f t="shared" si="3"/>
        <v/>
      </c>
      <c r="J47" s="978"/>
      <c r="K47" s="846"/>
      <c r="L47" s="844"/>
      <c r="M47" s="3471"/>
      <c r="N47" s="3472"/>
      <c r="O47" s="845"/>
      <c r="P47" s="1308"/>
      <c r="Q47" s="1311" t="str">
        <f t="shared" si="2"/>
        <v/>
      </c>
      <c r="R47" s="799"/>
    </row>
    <row r="48" spans="1:18" ht="15" customHeight="1">
      <c r="A48" s="1108"/>
      <c r="B48" s="842"/>
      <c r="C48" s="843"/>
      <c r="D48" s="844"/>
      <c r="E48" s="3471"/>
      <c r="F48" s="3472"/>
      <c r="G48" s="845"/>
      <c r="H48" s="1308"/>
      <c r="I48" s="1311" t="str">
        <f t="shared" si="3"/>
        <v/>
      </c>
      <c r="J48" s="978"/>
      <c r="K48" s="846"/>
      <c r="L48" s="844"/>
      <c r="M48" s="3471"/>
      <c r="N48" s="3472"/>
      <c r="O48" s="845"/>
      <c r="P48" s="1308"/>
      <c r="Q48" s="1311" t="str">
        <f t="shared" si="2"/>
        <v/>
      </c>
      <c r="R48" s="799"/>
    </row>
    <row r="49" spans="1:18" ht="15" customHeight="1">
      <c r="A49" s="1108"/>
      <c r="B49" s="842"/>
      <c r="C49" s="843"/>
      <c r="D49" s="844"/>
      <c r="E49" s="3471"/>
      <c r="F49" s="3472"/>
      <c r="G49" s="845"/>
      <c r="H49" s="1308"/>
      <c r="I49" s="1311" t="str">
        <f t="shared" si="3"/>
        <v/>
      </c>
      <c r="J49" s="978"/>
      <c r="K49" s="846"/>
      <c r="L49" s="844"/>
      <c r="M49" s="3471"/>
      <c r="N49" s="3472"/>
      <c r="O49" s="845"/>
      <c r="P49" s="1308"/>
      <c r="Q49" s="1311" t="str">
        <f t="shared" si="2"/>
        <v/>
      </c>
      <c r="R49" s="799"/>
    </row>
    <row r="50" spans="1:18" ht="15" customHeight="1">
      <c r="A50" s="1108"/>
      <c r="B50" s="842"/>
      <c r="C50" s="843"/>
      <c r="D50" s="844"/>
      <c r="E50" s="3471"/>
      <c r="F50" s="3472"/>
      <c r="G50" s="845"/>
      <c r="H50" s="1308"/>
      <c r="I50" s="1311" t="str">
        <f t="shared" si="3"/>
        <v/>
      </c>
      <c r="J50" s="978"/>
      <c r="K50" s="846"/>
      <c r="L50" s="844"/>
      <c r="M50" s="3471"/>
      <c r="N50" s="3472"/>
      <c r="O50" s="845"/>
      <c r="P50" s="1308"/>
      <c r="Q50" s="1311" t="str">
        <f t="shared" si="2"/>
        <v/>
      </c>
      <c r="R50" s="799"/>
    </row>
    <row r="51" spans="1:18" ht="15" customHeight="1">
      <c r="A51" s="1108"/>
      <c r="B51" s="842"/>
      <c r="C51" s="843"/>
      <c r="D51" s="844"/>
      <c r="E51" s="3471"/>
      <c r="F51" s="3472"/>
      <c r="G51" s="845"/>
      <c r="H51" s="1308"/>
      <c r="I51" s="1311" t="str">
        <f t="shared" si="3"/>
        <v/>
      </c>
      <c r="J51" s="978"/>
      <c r="K51" s="846"/>
      <c r="L51" s="844"/>
      <c r="M51" s="3471"/>
      <c r="N51" s="3472"/>
      <c r="O51" s="845"/>
      <c r="P51" s="1308"/>
      <c r="Q51" s="1311" t="str">
        <f t="shared" si="2"/>
        <v/>
      </c>
      <c r="R51" s="799"/>
    </row>
    <row r="52" spans="1:18" ht="15" customHeight="1">
      <c r="A52" s="1108"/>
      <c r="B52" s="842"/>
      <c r="C52" s="843"/>
      <c r="D52" s="844"/>
      <c r="E52" s="3471"/>
      <c r="F52" s="3472"/>
      <c r="G52" s="845"/>
      <c r="H52" s="1308"/>
      <c r="I52" s="1311" t="str">
        <f t="shared" si="3"/>
        <v/>
      </c>
      <c r="J52" s="978"/>
      <c r="K52" s="846"/>
      <c r="L52" s="844"/>
      <c r="M52" s="3471"/>
      <c r="N52" s="3472"/>
      <c r="O52" s="845"/>
      <c r="P52" s="1308"/>
      <c r="Q52" s="1311" t="str">
        <f t="shared" si="2"/>
        <v/>
      </c>
      <c r="R52" s="799"/>
    </row>
    <row r="53" spans="1:18" ht="15" customHeight="1">
      <c r="A53" s="1108"/>
      <c r="B53" s="842"/>
      <c r="C53" s="843"/>
      <c r="D53" s="844"/>
      <c r="E53" s="3471"/>
      <c r="F53" s="3472"/>
      <c r="G53" s="845"/>
      <c r="H53" s="1308"/>
      <c r="I53" s="1311" t="str">
        <f t="shared" si="3"/>
        <v/>
      </c>
      <c r="J53" s="978"/>
      <c r="K53" s="846"/>
      <c r="L53" s="844"/>
      <c r="M53" s="3471"/>
      <c r="N53" s="3472"/>
      <c r="O53" s="845"/>
      <c r="P53" s="1308"/>
      <c r="Q53" s="1311" t="str">
        <f t="shared" si="2"/>
        <v/>
      </c>
      <c r="R53" s="799"/>
    </row>
    <row r="54" spans="1:18" ht="15" customHeight="1">
      <c r="A54" s="1108"/>
      <c r="B54" s="842"/>
      <c r="C54" s="843"/>
      <c r="D54" s="844"/>
      <c r="E54" s="3471"/>
      <c r="F54" s="3472"/>
      <c r="G54" s="845"/>
      <c r="H54" s="1308"/>
      <c r="I54" s="1311" t="str">
        <f t="shared" si="3"/>
        <v/>
      </c>
      <c r="J54" s="978"/>
      <c r="K54" s="846"/>
      <c r="L54" s="844"/>
      <c r="M54" s="3471"/>
      <c r="N54" s="3472"/>
      <c r="O54" s="845"/>
      <c r="P54" s="1308"/>
      <c r="Q54" s="1311" t="str">
        <f t="shared" si="2"/>
        <v/>
      </c>
      <c r="R54" s="799"/>
    </row>
    <row r="55" spans="1:18" ht="15" customHeight="1">
      <c r="A55" s="1108"/>
      <c r="B55" s="842"/>
      <c r="C55" s="843"/>
      <c r="D55" s="844"/>
      <c r="E55" s="3471"/>
      <c r="F55" s="3472"/>
      <c r="G55" s="845"/>
      <c r="H55" s="1308"/>
      <c r="I55" s="1311" t="str">
        <f t="shared" si="3"/>
        <v/>
      </c>
      <c r="J55" s="978"/>
      <c r="K55" s="846"/>
      <c r="L55" s="844"/>
      <c r="M55" s="3471"/>
      <c r="N55" s="3472"/>
      <c r="O55" s="845"/>
      <c r="P55" s="1308"/>
      <c r="Q55" s="1311" t="str">
        <f t="shared" si="2"/>
        <v/>
      </c>
      <c r="R55" s="799"/>
    </row>
    <row r="56" spans="1:18" ht="15" customHeight="1">
      <c r="A56" s="1108"/>
      <c r="B56" s="842"/>
      <c r="C56" s="843"/>
      <c r="D56" s="844"/>
      <c r="E56" s="3471"/>
      <c r="F56" s="3472"/>
      <c r="G56" s="845"/>
      <c r="H56" s="1308"/>
      <c r="I56" s="1311" t="str">
        <f t="shared" si="3"/>
        <v/>
      </c>
      <c r="J56" s="978"/>
      <c r="K56" s="846"/>
      <c r="L56" s="844"/>
      <c r="M56" s="3471"/>
      <c r="N56" s="3472"/>
      <c r="O56" s="845"/>
      <c r="P56" s="1308"/>
      <c r="Q56" s="1311" t="str">
        <f t="shared" si="2"/>
        <v/>
      </c>
      <c r="R56" s="799"/>
    </row>
    <row r="57" spans="1:18" ht="15" customHeight="1">
      <c r="A57" s="1108"/>
      <c r="B57" s="842"/>
      <c r="C57" s="843"/>
      <c r="D57" s="844"/>
      <c r="E57" s="3471"/>
      <c r="F57" s="3472"/>
      <c r="G57" s="845"/>
      <c r="H57" s="1308"/>
      <c r="I57" s="1311" t="str">
        <f t="shared" si="3"/>
        <v/>
      </c>
      <c r="J57" s="978"/>
      <c r="K57" s="846"/>
      <c r="L57" s="844"/>
      <c r="M57" s="3471"/>
      <c r="N57" s="3472"/>
      <c r="O57" s="845"/>
      <c r="P57" s="1308"/>
      <c r="Q57" s="1311" t="str">
        <f t="shared" si="2"/>
        <v/>
      </c>
      <c r="R57" s="799"/>
    </row>
    <row r="58" spans="1:18" ht="15" customHeight="1">
      <c r="A58" s="1108"/>
      <c r="B58" s="842"/>
      <c r="C58" s="843"/>
      <c r="D58" s="844"/>
      <c r="E58" s="3471"/>
      <c r="F58" s="3472"/>
      <c r="G58" s="845"/>
      <c r="H58" s="1308"/>
      <c r="I58" s="1311" t="str">
        <f t="shared" si="3"/>
        <v/>
      </c>
      <c r="J58" s="978"/>
      <c r="K58" s="846"/>
      <c r="L58" s="844"/>
      <c r="M58" s="3471"/>
      <c r="N58" s="3472"/>
      <c r="O58" s="845"/>
      <c r="P58" s="1308"/>
      <c r="Q58" s="1311" t="str">
        <f t="shared" si="2"/>
        <v/>
      </c>
      <c r="R58" s="799"/>
    </row>
    <row r="59" spans="1:18" ht="15" customHeight="1">
      <c r="A59" s="1108"/>
      <c r="B59" s="842"/>
      <c r="C59" s="843"/>
      <c r="D59" s="844"/>
      <c r="E59" s="3471"/>
      <c r="F59" s="3472"/>
      <c r="G59" s="845"/>
      <c r="H59" s="1308"/>
      <c r="I59" s="1311" t="str">
        <f t="shared" si="3"/>
        <v/>
      </c>
      <c r="J59" s="978"/>
      <c r="K59" s="846"/>
      <c r="L59" s="844"/>
      <c r="M59" s="3471"/>
      <c r="N59" s="3472"/>
      <c r="O59" s="845"/>
      <c r="P59" s="1308"/>
      <c r="Q59" s="1311" t="str">
        <f t="shared" si="2"/>
        <v/>
      </c>
      <c r="R59" s="799"/>
    </row>
    <row r="60" spans="1:18" ht="15" customHeight="1">
      <c r="A60" s="1108"/>
      <c r="B60" s="842"/>
      <c r="C60" s="843"/>
      <c r="D60" s="844"/>
      <c r="E60" s="3471"/>
      <c r="F60" s="3472"/>
      <c r="G60" s="845"/>
      <c r="H60" s="1308"/>
      <c r="I60" s="1311" t="str">
        <f t="shared" si="3"/>
        <v/>
      </c>
      <c r="J60" s="978"/>
      <c r="K60" s="846"/>
      <c r="L60" s="844"/>
      <c r="M60" s="3471"/>
      <c r="N60" s="3472"/>
      <c r="O60" s="845"/>
      <c r="P60" s="1308"/>
      <c r="Q60" s="1311" t="str">
        <f t="shared" si="2"/>
        <v/>
      </c>
      <c r="R60" s="799"/>
    </row>
    <row r="61" spans="1:18" ht="15" customHeight="1">
      <c r="A61" s="1108"/>
      <c r="B61" s="842"/>
      <c r="C61" s="843"/>
      <c r="D61" s="844"/>
      <c r="E61" s="3471"/>
      <c r="F61" s="3472"/>
      <c r="G61" s="845"/>
      <c r="H61" s="1308"/>
      <c r="I61" s="1311" t="str">
        <f t="shared" si="3"/>
        <v/>
      </c>
      <c r="J61" s="978"/>
      <c r="K61" s="846"/>
      <c r="L61" s="844"/>
      <c r="M61" s="3471"/>
      <c r="N61" s="3472"/>
      <c r="O61" s="845"/>
      <c r="P61" s="1308"/>
      <c r="Q61" s="1311" t="str">
        <f t="shared" si="2"/>
        <v/>
      </c>
      <c r="R61" s="799"/>
    </row>
    <row r="62" spans="1:18" ht="15" customHeight="1">
      <c r="A62" s="1108"/>
      <c r="B62" s="842"/>
      <c r="C62" s="843"/>
      <c r="D62" s="844"/>
      <c r="E62" s="3471"/>
      <c r="F62" s="3472"/>
      <c r="G62" s="845"/>
      <c r="H62" s="1308"/>
      <c r="I62" s="1311" t="str">
        <f t="shared" si="3"/>
        <v/>
      </c>
      <c r="J62" s="978"/>
      <c r="K62" s="846"/>
      <c r="L62" s="844"/>
      <c r="M62" s="3471"/>
      <c r="N62" s="3472"/>
      <c r="O62" s="845"/>
      <c r="P62" s="1308"/>
      <c r="Q62" s="1311" t="str">
        <f t="shared" si="2"/>
        <v/>
      </c>
      <c r="R62" s="799"/>
    </row>
    <row r="63" spans="1:18" ht="15" customHeight="1">
      <c r="A63" s="1108"/>
      <c r="B63" s="842"/>
      <c r="C63" s="843"/>
      <c r="D63" s="844"/>
      <c r="E63" s="3471"/>
      <c r="F63" s="3472"/>
      <c r="G63" s="845"/>
      <c r="H63" s="1308"/>
      <c r="I63" s="1311" t="str">
        <f t="shared" si="3"/>
        <v/>
      </c>
      <c r="J63" s="978"/>
      <c r="K63" s="846"/>
      <c r="L63" s="844"/>
      <c r="M63" s="3471"/>
      <c r="N63" s="3472"/>
      <c r="O63" s="845"/>
      <c r="P63" s="1308"/>
      <c r="Q63" s="1311" t="str">
        <f t="shared" si="2"/>
        <v/>
      </c>
      <c r="R63" s="799"/>
    </row>
    <row r="64" spans="1:18" ht="15" customHeight="1">
      <c r="A64" s="1108"/>
      <c r="B64" s="842"/>
      <c r="C64" s="843"/>
      <c r="D64" s="844"/>
      <c r="E64" s="3471"/>
      <c r="F64" s="3472"/>
      <c r="G64" s="845"/>
      <c r="H64" s="1308"/>
      <c r="I64" s="1311" t="str">
        <f t="shared" si="3"/>
        <v/>
      </c>
      <c r="J64" s="978"/>
      <c r="K64" s="846"/>
      <c r="L64" s="844"/>
      <c r="M64" s="3471"/>
      <c r="N64" s="3472"/>
      <c r="O64" s="845"/>
      <c r="P64" s="1308"/>
      <c r="Q64" s="1311" t="str">
        <f t="shared" si="2"/>
        <v/>
      </c>
      <c r="R64" s="799"/>
    </row>
    <row r="65" spans="1:18" ht="15" customHeight="1">
      <c r="A65" s="1108"/>
      <c r="B65" s="842"/>
      <c r="C65" s="843"/>
      <c r="D65" s="844"/>
      <c r="E65" s="3471"/>
      <c r="F65" s="3472"/>
      <c r="G65" s="845"/>
      <c r="H65" s="1308"/>
      <c r="I65" s="1311" t="str">
        <f t="shared" si="3"/>
        <v/>
      </c>
      <c r="J65" s="978"/>
      <c r="K65" s="846"/>
      <c r="L65" s="844"/>
      <c r="M65" s="3471"/>
      <c r="N65" s="3472"/>
      <c r="O65" s="845"/>
      <c r="P65" s="1308"/>
      <c r="Q65" s="1311" t="str">
        <f t="shared" si="2"/>
        <v/>
      </c>
      <c r="R65" s="799"/>
    </row>
    <row r="66" spans="1:18" ht="15" customHeight="1">
      <c r="A66" s="1108"/>
      <c r="B66" s="842"/>
      <c r="C66" s="843"/>
      <c r="D66" s="844"/>
      <c r="E66" s="3471"/>
      <c r="F66" s="3472"/>
      <c r="G66" s="845"/>
      <c r="H66" s="1308"/>
      <c r="I66" s="1311" t="str">
        <f t="shared" si="3"/>
        <v/>
      </c>
      <c r="J66" s="978"/>
      <c r="K66" s="846"/>
      <c r="L66" s="844"/>
      <c r="M66" s="3471"/>
      <c r="N66" s="3472"/>
      <c r="O66" s="845"/>
      <c r="P66" s="1308"/>
      <c r="Q66" s="1311" t="str">
        <f t="shared" si="2"/>
        <v/>
      </c>
      <c r="R66" s="799"/>
    </row>
    <row r="67" spans="1:18" ht="15" customHeight="1" thickBot="1">
      <c r="A67" s="1109"/>
      <c r="B67" s="847"/>
      <c r="C67" s="848"/>
      <c r="D67" s="849"/>
      <c r="E67" s="3463"/>
      <c r="F67" s="3464"/>
      <c r="G67" s="850"/>
      <c r="H67" s="1308"/>
      <c r="I67" s="1309" t="str">
        <f>IF(ISERROR(IF(OR(E67,G67)="", "", E67*G67)),"",IF(OR(E67,G67)="", "", E67*G67))</f>
        <v/>
      </c>
      <c r="J67" s="979"/>
      <c r="K67" s="851"/>
      <c r="L67" s="849"/>
      <c r="M67" s="3463"/>
      <c r="N67" s="3464"/>
      <c r="O67" s="850"/>
      <c r="P67" s="1308"/>
      <c r="Q67" s="1309" t="str">
        <f>IF(ISERROR(IF(OR(M67,O67)="", "", M67*O67)),"",IF(OR(M67,O67)="", "", M67*O67))</f>
        <v/>
      </c>
      <c r="R67" s="852"/>
    </row>
    <row r="68" spans="1:18" ht="20.100000000000001" customHeight="1" thickBot="1">
      <c r="A68" s="3465" t="s">
        <v>691</v>
      </c>
      <c r="B68" s="3466"/>
      <c r="C68" s="3466"/>
      <c r="D68" s="3467"/>
      <c r="E68" s="1594" t="s">
        <v>548</v>
      </c>
      <c r="F68" s="1595">
        <f>SUM(E9:F67)</f>
        <v>0</v>
      </c>
      <c r="G68" s="1596">
        <f>SUM(G9:G67)</f>
        <v>0</v>
      </c>
      <c r="H68" s="1594" t="s">
        <v>542</v>
      </c>
      <c r="I68" s="1597">
        <f>SUM(H9:I67)</f>
        <v>0</v>
      </c>
      <c r="J68" s="3468" t="s">
        <v>692</v>
      </c>
      <c r="K68" s="3469"/>
      <c r="L68" s="3470"/>
      <c r="M68" s="1598" t="s">
        <v>550</v>
      </c>
      <c r="N68" s="1595">
        <f>SUM(M9:N67)</f>
        <v>0</v>
      </c>
      <c r="O68" s="1596">
        <f>SUM(O9:O67)</f>
        <v>0</v>
      </c>
      <c r="P68" s="1594" t="s">
        <v>543</v>
      </c>
      <c r="Q68" s="1597">
        <f>SUM(P9:Q67)</f>
        <v>0</v>
      </c>
      <c r="R68" s="738"/>
    </row>
    <row r="69" spans="1:18" ht="15" customHeight="1" thickBot="1">
      <c r="A69" s="1599"/>
      <c r="B69" s="1599"/>
      <c r="C69" s="1599"/>
      <c r="D69" s="1599"/>
      <c r="E69" s="1599"/>
      <c r="F69" s="1600"/>
      <c r="G69" s="1599"/>
      <c r="H69" s="1599"/>
      <c r="I69" s="1599"/>
      <c r="J69" s="1599"/>
      <c r="K69" s="1599"/>
      <c r="L69" s="1599"/>
      <c r="M69" s="1599"/>
      <c r="N69" s="1600"/>
      <c r="O69" s="1599"/>
      <c r="P69" s="1599"/>
      <c r="Q69" s="1599"/>
    </row>
    <row r="70" spans="1:18" ht="26.25" customHeight="1" thickBot="1">
      <c r="A70" s="3489" t="s">
        <v>693</v>
      </c>
      <c r="B70" s="3490"/>
      <c r="C70" s="3490"/>
      <c r="D70" s="1601">
        <f>F68</f>
        <v>0</v>
      </c>
      <c r="E70" s="3491" t="s">
        <v>694</v>
      </c>
      <c r="F70" s="3490"/>
      <c r="G70" s="3490"/>
      <c r="H70" s="3490"/>
      <c r="I70" s="3490"/>
      <c r="J70" s="3492">
        <f>SUMIF(A9:A67,"○",E9:F67)</f>
        <v>0</v>
      </c>
      <c r="K70" s="3493"/>
      <c r="L70" s="3494" t="s">
        <v>695</v>
      </c>
      <c r="M70" s="3494"/>
      <c r="N70" s="3491"/>
      <c r="O70" s="3492">
        <f>N68</f>
        <v>0</v>
      </c>
      <c r="P70" s="3495"/>
      <c r="Q70" s="3493"/>
    </row>
    <row r="71" spans="1:18" ht="15" customHeight="1" thickBot="1">
      <c r="D71" s="749"/>
      <c r="J71" s="749"/>
      <c r="K71" s="749"/>
      <c r="O71" s="749"/>
      <c r="P71" s="749"/>
      <c r="Q71" s="749"/>
    </row>
    <row r="72" spans="1:18" ht="26.25" customHeight="1">
      <c r="A72" s="3496" t="s">
        <v>696</v>
      </c>
      <c r="B72" s="3404"/>
      <c r="C72" s="3404"/>
      <c r="D72" s="3404"/>
      <c r="E72" s="3404" t="s">
        <v>677</v>
      </c>
      <c r="F72" s="3404"/>
      <c r="G72" s="3404"/>
      <c r="H72" s="3497">
        <f>I68</f>
        <v>0</v>
      </c>
      <c r="I72" s="3497"/>
      <c r="J72" s="3497"/>
      <c r="K72" s="3498"/>
      <c r="L72" s="3499" t="s">
        <v>678</v>
      </c>
      <c r="M72" s="3404"/>
      <c r="N72" s="3404"/>
      <c r="O72" s="3404" t="s">
        <v>679</v>
      </c>
      <c r="P72" s="3404"/>
      <c r="Q72" s="3404"/>
      <c r="R72" s="1591">
        <f>IF(ISERROR(IF(OR(H72,H74)=0, 0, H74/H72)),0,IF(OR(H72,H74)=0, 0, H74/H72))</f>
        <v>0</v>
      </c>
    </row>
    <row r="73" spans="1:18" ht="26.25" customHeight="1">
      <c r="A73" s="3500" t="s">
        <v>697</v>
      </c>
      <c r="B73" s="3405"/>
      <c r="C73" s="3405"/>
      <c r="D73" s="3405"/>
      <c r="E73" s="3405" t="s">
        <v>681</v>
      </c>
      <c r="F73" s="3405"/>
      <c r="G73" s="3405"/>
      <c r="H73" s="3501">
        <f>Q68</f>
        <v>0</v>
      </c>
      <c r="I73" s="3501"/>
      <c r="J73" s="3501"/>
      <c r="K73" s="3502"/>
      <c r="L73" s="3503" t="s">
        <v>698</v>
      </c>
      <c r="M73" s="3405"/>
      <c r="N73" s="3405"/>
      <c r="O73" s="3405" t="s">
        <v>683</v>
      </c>
      <c r="P73" s="3405"/>
      <c r="Q73" s="3405"/>
      <c r="R73" s="1592">
        <f>IF(ISERROR(IF(OR(H73,H74)=0, 0, (H74-H73)/H74)),0,IF(OR(H73,H74)=0, 0, (H74-H73)/H74))</f>
        <v>0</v>
      </c>
    </row>
    <row r="74" spans="1:18" ht="26.1" customHeight="1" thickBot="1">
      <c r="A74" s="3483" t="s">
        <v>699</v>
      </c>
      <c r="B74" s="3428"/>
      <c r="C74" s="3428"/>
      <c r="D74" s="3428"/>
      <c r="E74" s="3428" t="s">
        <v>685</v>
      </c>
      <c r="F74" s="3428"/>
      <c r="G74" s="3428"/>
      <c r="H74" s="3484">
        <f>SUMIF(A9:A67,"○",I9:I67)</f>
        <v>0</v>
      </c>
      <c r="I74" s="3484"/>
      <c r="J74" s="3484"/>
      <c r="K74" s="3485"/>
      <c r="L74" s="3486" t="s">
        <v>700</v>
      </c>
      <c r="M74" s="3487"/>
      <c r="N74" s="3488"/>
      <c r="O74" s="3428" t="s">
        <v>687</v>
      </c>
      <c r="P74" s="3428"/>
      <c r="Q74" s="3428"/>
      <c r="R74" s="1593" t="e">
        <f>IF(J4="その他(上記用途区分以外)",M5/100*R72*R73,M4*R72*R73)</f>
        <v>#VALUE!</v>
      </c>
    </row>
  </sheetData>
  <sheetProtection algorithmName="SHA-512" hashValue="s2fBY4IXGqiRfTxpemetmAMONwF+W+PddfpjB5qy9565ris/1TyUDKAvtTQJWi/BT/h+ScjkxqyvjW5/49qJug==" saltValue="uzUF9Y0lkNQj+Xl36mba4g==" spinCount="100000" sheet="1" formatCells="0" formatColumns="0" formatRows="0" insertColumns="0" insertRows="0" deleteColumns="0" deleteRows="0" sort="0" autoFilter="0"/>
  <mergeCells count="156">
    <mergeCell ref="J7:Q7"/>
    <mergeCell ref="R7:R8"/>
    <mergeCell ref="E8:F8"/>
    <mergeCell ref="H8:I8"/>
    <mergeCell ref="M8:N8"/>
    <mergeCell ref="P8:Q8"/>
    <mergeCell ref="B7:I7"/>
    <mergeCell ref="E13:F13"/>
    <mergeCell ref="M13:N13"/>
    <mergeCell ref="E14:F14"/>
    <mergeCell ref="M14:N14"/>
    <mergeCell ref="E12:F12"/>
    <mergeCell ref="M12:N12"/>
    <mergeCell ref="E11:F11"/>
    <mergeCell ref="M11:N11"/>
    <mergeCell ref="E9:F9"/>
    <mergeCell ref="M9:N9"/>
    <mergeCell ref="E10:F10"/>
    <mergeCell ref="M10:N10"/>
    <mergeCell ref="E19:F19"/>
    <mergeCell ref="M19:N19"/>
    <mergeCell ref="E20:F20"/>
    <mergeCell ref="M20:N20"/>
    <mergeCell ref="E17:F17"/>
    <mergeCell ref="M17:N17"/>
    <mergeCell ref="E18:F18"/>
    <mergeCell ref="M18:N18"/>
    <mergeCell ref="E15:F15"/>
    <mergeCell ref="M15:N15"/>
    <mergeCell ref="E16:F16"/>
    <mergeCell ref="M16:N16"/>
    <mergeCell ref="E25:F25"/>
    <mergeCell ref="M25:N25"/>
    <mergeCell ref="E26:F26"/>
    <mergeCell ref="M26:N26"/>
    <mergeCell ref="E23:F23"/>
    <mergeCell ref="M23:N23"/>
    <mergeCell ref="E24:F24"/>
    <mergeCell ref="M24:N24"/>
    <mergeCell ref="E21:F21"/>
    <mergeCell ref="M21:N21"/>
    <mergeCell ref="E22:F22"/>
    <mergeCell ref="M22:N22"/>
    <mergeCell ref="E31:F31"/>
    <mergeCell ref="M31:N31"/>
    <mergeCell ref="E32:F32"/>
    <mergeCell ref="M32:N32"/>
    <mergeCell ref="E29:F29"/>
    <mergeCell ref="M29:N29"/>
    <mergeCell ref="E30:F30"/>
    <mergeCell ref="M30:N30"/>
    <mergeCell ref="E27:F27"/>
    <mergeCell ref="M27:N27"/>
    <mergeCell ref="E28:F28"/>
    <mergeCell ref="M28:N28"/>
    <mergeCell ref="E37:F37"/>
    <mergeCell ref="M37:N37"/>
    <mergeCell ref="E38:F38"/>
    <mergeCell ref="M38:N38"/>
    <mergeCell ref="E35:F35"/>
    <mergeCell ref="M35:N35"/>
    <mergeCell ref="E36:F36"/>
    <mergeCell ref="M36:N36"/>
    <mergeCell ref="E33:F33"/>
    <mergeCell ref="M33:N33"/>
    <mergeCell ref="E34:F34"/>
    <mergeCell ref="M34:N34"/>
    <mergeCell ref="E43:F43"/>
    <mergeCell ref="M43:N43"/>
    <mergeCell ref="E44:F44"/>
    <mergeCell ref="M44:N44"/>
    <mergeCell ref="E41:F41"/>
    <mergeCell ref="M41:N41"/>
    <mergeCell ref="E42:F42"/>
    <mergeCell ref="M42:N42"/>
    <mergeCell ref="E39:F39"/>
    <mergeCell ref="M39:N39"/>
    <mergeCell ref="E40:F40"/>
    <mergeCell ref="M40:N40"/>
    <mergeCell ref="E49:F49"/>
    <mergeCell ref="M49:N49"/>
    <mergeCell ref="E50:F50"/>
    <mergeCell ref="M50:N50"/>
    <mergeCell ref="E47:F47"/>
    <mergeCell ref="M47:N47"/>
    <mergeCell ref="E48:F48"/>
    <mergeCell ref="M48:N48"/>
    <mergeCell ref="E45:F45"/>
    <mergeCell ref="M45:N45"/>
    <mergeCell ref="E46:F46"/>
    <mergeCell ref="M46:N46"/>
    <mergeCell ref="E55:F55"/>
    <mergeCell ref="M55:N55"/>
    <mergeCell ref="E56:F56"/>
    <mergeCell ref="M56:N56"/>
    <mergeCell ref="E53:F53"/>
    <mergeCell ref="M53:N53"/>
    <mergeCell ref="E54:F54"/>
    <mergeCell ref="M54:N54"/>
    <mergeCell ref="E51:F51"/>
    <mergeCell ref="M51:N51"/>
    <mergeCell ref="E52:F52"/>
    <mergeCell ref="M52:N52"/>
    <mergeCell ref="M62:N62"/>
    <mergeCell ref="E59:F59"/>
    <mergeCell ref="M59:N59"/>
    <mergeCell ref="E60:F60"/>
    <mergeCell ref="M60:N60"/>
    <mergeCell ref="E57:F57"/>
    <mergeCell ref="M57:N57"/>
    <mergeCell ref="E58:F58"/>
    <mergeCell ref="M58:N58"/>
    <mergeCell ref="A74:D74"/>
    <mergeCell ref="E74:G74"/>
    <mergeCell ref="H74:K74"/>
    <mergeCell ref="L74:N74"/>
    <mergeCell ref="O74:Q74"/>
    <mergeCell ref="A70:C70"/>
    <mergeCell ref="E70:I70"/>
    <mergeCell ref="J70:K70"/>
    <mergeCell ref="L70:N70"/>
    <mergeCell ref="O70:Q70"/>
    <mergeCell ref="A72:D72"/>
    <mergeCell ref="E72:G72"/>
    <mergeCell ref="H72:K72"/>
    <mergeCell ref="L72:N72"/>
    <mergeCell ref="O72:Q72"/>
    <mergeCell ref="A73:D73"/>
    <mergeCell ref="E73:G73"/>
    <mergeCell ref="H73:K73"/>
    <mergeCell ref="L73:N73"/>
    <mergeCell ref="O73:Q73"/>
    <mergeCell ref="E67:F67"/>
    <mergeCell ref="M67:N67"/>
    <mergeCell ref="A68:D68"/>
    <mergeCell ref="J68:L68"/>
    <mergeCell ref="E65:F65"/>
    <mergeCell ref="M65:N65"/>
    <mergeCell ref="E66:F66"/>
    <mergeCell ref="M66:N66"/>
    <mergeCell ref="A1:R1"/>
    <mergeCell ref="M2:R2"/>
    <mergeCell ref="M4:P4"/>
    <mergeCell ref="A2:C2"/>
    <mergeCell ref="D2:L2"/>
    <mergeCell ref="M5:O5"/>
    <mergeCell ref="J5:L5"/>
    <mergeCell ref="J4:L4"/>
    <mergeCell ref="A4:I5"/>
    <mergeCell ref="E63:F63"/>
    <mergeCell ref="M63:N63"/>
    <mergeCell ref="E64:F64"/>
    <mergeCell ref="M64:N64"/>
    <mergeCell ref="E61:F61"/>
    <mergeCell ref="M61:N61"/>
    <mergeCell ref="E62:F62"/>
  </mergeCells>
  <phoneticPr fontId="2"/>
  <dataValidations count="2">
    <dataValidation type="list" allowBlank="1" showInputMessage="1" showErrorMessage="1" sqref="A9:A67" xr:uid="{827833FF-DD12-4F5B-AD33-62B4425C6AB3}">
      <formula1>"○,×"</formula1>
    </dataValidation>
    <dataValidation type="list" allowBlank="1" showInputMessage="1" showErrorMessage="1" sqref="J4" xr:uid="{A0166672-3E9B-4F53-BBA6-1B5567A27601}">
      <formula1>"事務所,学校,物販店,飲食店,集会所,病院,ホテル,その他(上記用途区分以外)"</formula1>
    </dataValidation>
  </dataValidations>
  <printOptions horizontalCentered="1"/>
  <pageMargins left="0.78740157480314965" right="0.39370078740157483" top="0.59055118110236227" bottom="0.59055118110236227" header="0.39370078740157483" footer="0"/>
  <pageSetup paperSize="9" scale="63" orientation="portrait" r:id="rId1"/>
  <headerFooter alignWithMargins="0">
    <oddHeader>&amp;R&amp;14参考様式１－５⑥ 照明</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1">
    <tabColor rgb="FF99FF99"/>
  </sheetPr>
  <dimension ref="A1:J38"/>
  <sheetViews>
    <sheetView showGridLines="0" view="pageBreakPreview" zoomScaleNormal="100" zoomScaleSheetLayoutView="100" workbookViewId="0">
      <selection activeCell="O17" sqref="O17"/>
    </sheetView>
  </sheetViews>
  <sheetFormatPr defaultColWidth="9.5546875" defaultRowHeight="13.2"/>
  <cols>
    <col min="1" max="1" width="3.109375" style="160" customWidth="1"/>
    <col min="2" max="2" width="6.6640625" style="160" customWidth="1"/>
    <col min="3" max="4" width="10.109375" style="160" customWidth="1"/>
    <col min="5" max="5" width="6" style="160" customWidth="1"/>
    <col min="6" max="6" width="16.6640625" style="160" customWidth="1"/>
    <col min="7" max="7" width="6" style="160" customWidth="1"/>
    <col min="8" max="8" width="16.6640625" style="160" customWidth="1"/>
    <col min="9" max="9" width="6" style="160" customWidth="1"/>
    <col min="10" max="10" width="16.6640625" style="160" customWidth="1"/>
    <col min="11" max="16384" width="9.5546875" style="160"/>
  </cols>
  <sheetData>
    <row r="1" spans="1:10" s="151" customFormat="1" ht="22.5" customHeight="1">
      <c r="G1" s="149"/>
      <c r="H1" s="149"/>
      <c r="I1" s="149"/>
      <c r="J1" s="338" t="s">
        <v>988</v>
      </c>
    </row>
    <row r="2" spans="1:10" s="151" customFormat="1" ht="22.5" customHeight="1" thickBot="1">
      <c r="A2" s="2873" t="s">
        <v>701</v>
      </c>
      <c r="B2" s="2873"/>
      <c r="C2" s="2873"/>
      <c r="D2" s="2873"/>
      <c r="E2" s="2873"/>
      <c r="F2" s="2873"/>
      <c r="G2" s="2873"/>
      <c r="H2" s="2873"/>
      <c r="I2" s="2873"/>
      <c r="J2" s="2873"/>
    </row>
    <row r="3" spans="1:10" s="151" customFormat="1" ht="25.5" customHeight="1" thickBot="1">
      <c r="A3" s="2540" t="s">
        <v>287</v>
      </c>
      <c r="B3" s="2542"/>
      <c r="C3" s="2875" t="str">
        <f>IF('参考様式1-1'!D3="","",'参考様式1-1'!D3)</f>
        <v/>
      </c>
      <c r="D3" s="2876"/>
      <c r="E3" s="2876"/>
      <c r="F3" s="2876"/>
      <c r="G3" s="2876"/>
      <c r="H3" s="2877"/>
      <c r="I3" s="2609" t="str">
        <f>'参考様式1-1'!M3</f>
        <v>１棟目／計１棟</v>
      </c>
      <c r="J3" s="2611"/>
    </row>
    <row r="4" spans="1:10" s="151" customFormat="1" ht="6" customHeight="1">
      <c r="A4" s="152"/>
      <c r="B4" s="152"/>
      <c r="C4" s="152"/>
      <c r="D4" s="152"/>
      <c r="E4" s="152"/>
      <c r="F4" s="152"/>
      <c r="G4" s="152"/>
      <c r="H4" s="152"/>
      <c r="I4" s="152"/>
      <c r="J4" s="339"/>
    </row>
    <row r="5" spans="1:10" s="153" customFormat="1" ht="11.25" customHeight="1">
      <c r="A5" s="340" t="s">
        <v>343</v>
      </c>
      <c r="B5" s="155" t="s">
        <v>702</v>
      </c>
      <c r="C5" s="155"/>
      <c r="D5" s="156"/>
      <c r="E5" s="156"/>
      <c r="F5" s="156"/>
      <c r="G5" s="156"/>
      <c r="H5" s="156"/>
      <c r="I5" s="156"/>
      <c r="J5" s="156"/>
    </row>
    <row r="6" spans="1:10" s="153" customFormat="1" ht="11.25" customHeight="1">
      <c r="A6" s="340" t="s">
        <v>345</v>
      </c>
      <c r="B6" s="155" t="s">
        <v>703</v>
      </c>
      <c r="C6" s="155"/>
      <c r="D6" s="156"/>
      <c r="E6" s="156"/>
      <c r="F6" s="156"/>
      <c r="G6" s="156"/>
      <c r="H6" s="156"/>
      <c r="I6" s="156"/>
      <c r="J6" s="156"/>
    </row>
    <row r="7" spans="1:10" s="153" customFormat="1" ht="11.25" customHeight="1">
      <c r="A7" s="155"/>
      <c r="B7" s="155" t="s">
        <v>704</v>
      </c>
      <c r="C7" s="156"/>
      <c r="D7" s="156"/>
      <c r="E7" s="156"/>
      <c r="F7" s="156"/>
      <c r="G7" s="156"/>
      <c r="H7" s="156"/>
      <c r="I7" s="156"/>
      <c r="J7" s="156"/>
    </row>
    <row r="8" spans="1:10" s="153" customFormat="1" ht="11.25" customHeight="1">
      <c r="A8" s="158"/>
      <c r="B8" s="158"/>
      <c r="C8" s="156"/>
      <c r="D8" s="156"/>
      <c r="E8" s="156"/>
      <c r="F8" s="156"/>
      <c r="G8" s="156"/>
      <c r="H8" s="156"/>
      <c r="I8" s="156"/>
      <c r="J8" s="156"/>
    </row>
    <row r="9" spans="1:10" s="153" customFormat="1" ht="11.25" customHeight="1">
      <c r="A9" s="158"/>
      <c r="B9" s="158"/>
      <c r="C9" s="156"/>
      <c r="D9" s="156"/>
      <c r="E9" s="156"/>
      <c r="F9" s="156"/>
      <c r="G9" s="156"/>
      <c r="H9" s="156"/>
      <c r="I9" s="156"/>
      <c r="J9" s="156"/>
    </row>
    <row r="10" spans="1:10" ht="18" customHeight="1">
      <c r="A10" s="159" t="s">
        <v>705</v>
      </c>
      <c r="B10" s="341"/>
      <c r="C10" s="342"/>
      <c r="D10" s="342"/>
      <c r="E10" s="168"/>
      <c r="F10" s="343"/>
      <c r="G10" s="343"/>
      <c r="H10" s="343"/>
      <c r="I10" s="343"/>
      <c r="J10" s="343"/>
    </row>
    <row r="11" spans="1:10" s="153" customFormat="1" ht="15" customHeight="1">
      <c r="A11" s="3516" t="s">
        <v>706</v>
      </c>
      <c r="B11" s="3516"/>
      <c r="C11" s="3516"/>
      <c r="D11" s="3516"/>
      <c r="E11" s="3516"/>
      <c r="F11" s="3516"/>
      <c r="G11" s="3516"/>
      <c r="H11" s="3516"/>
      <c r="I11" s="3516"/>
      <c r="J11" s="3516"/>
    </row>
    <row r="12" spans="1:10" s="153" customFormat="1" ht="8.1" customHeight="1">
      <c r="A12" s="340"/>
      <c r="B12" s="340"/>
      <c r="C12" s="340"/>
      <c r="D12" s="340"/>
      <c r="E12" s="340"/>
      <c r="F12" s="340"/>
      <c r="G12" s="340"/>
      <c r="H12" s="340"/>
      <c r="I12" s="340"/>
      <c r="J12" s="340"/>
    </row>
    <row r="13" spans="1:10" ht="25.05" customHeight="1">
      <c r="A13" s="344"/>
      <c r="B13" s="345" t="s">
        <v>707</v>
      </c>
      <c r="C13" s="346"/>
      <c r="D13" s="347"/>
      <c r="E13" s="348" t="s">
        <v>117</v>
      </c>
      <c r="F13" s="349" t="s">
        <v>708</v>
      </c>
      <c r="G13" s="348" t="s">
        <v>117</v>
      </c>
      <c r="H13" s="349" t="s">
        <v>709</v>
      </c>
      <c r="I13" s="348" t="s">
        <v>117</v>
      </c>
      <c r="J13" s="350" t="s">
        <v>710</v>
      </c>
    </row>
    <row r="14" spans="1:10" ht="25.05" customHeight="1">
      <c r="A14" s="344"/>
      <c r="B14" s="351" t="s">
        <v>711</v>
      </c>
      <c r="C14" s="352"/>
      <c r="D14" s="353"/>
      <c r="E14" s="348" t="s">
        <v>117</v>
      </c>
      <c r="F14" s="354" t="s">
        <v>712</v>
      </c>
      <c r="G14" s="348" t="s">
        <v>117</v>
      </c>
      <c r="H14" s="354" t="s">
        <v>713</v>
      </c>
      <c r="I14" s="348" t="s">
        <v>117</v>
      </c>
      <c r="J14" s="354" t="s">
        <v>714</v>
      </c>
    </row>
    <row r="15" spans="1:10" ht="25.05" customHeight="1">
      <c r="A15" s="344"/>
      <c r="B15" s="351" t="s">
        <v>715</v>
      </c>
      <c r="C15" s="352"/>
      <c r="D15" s="353"/>
      <c r="E15" s="348" t="s">
        <v>117</v>
      </c>
      <c r="F15" s="354" t="s">
        <v>716</v>
      </c>
      <c r="G15" s="348" t="s">
        <v>117</v>
      </c>
      <c r="H15" s="354" t="s">
        <v>717</v>
      </c>
      <c r="I15" s="348" t="s">
        <v>117</v>
      </c>
      <c r="J15" s="354" t="s">
        <v>718</v>
      </c>
    </row>
    <row r="16" spans="1:10" ht="50.1" customHeight="1">
      <c r="A16" s="344"/>
      <c r="B16" s="355" t="s">
        <v>719</v>
      </c>
      <c r="E16" s="348" t="s">
        <v>117</v>
      </c>
      <c r="F16" s="3511" t="s">
        <v>720</v>
      </c>
      <c r="G16" s="3511"/>
      <c r="H16" s="3511"/>
      <c r="I16" s="3511"/>
      <c r="J16" s="3512"/>
    </row>
    <row r="17" spans="1:10" ht="50.1" customHeight="1">
      <c r="A17" s="344"/>
      <c r="B17" s="356"/>
      <c r="E17" s="348" t="s">
        <v>117</v>
      </c>
      <c r="F17" s="3511" t="s">
        <v>721</v>
      </c>
      <c r="G17" s="3511"/>
      <c r="H17" s="3511"/>
      <c r="I17" s="3511"/>
      <c r="J17" s="3512"/>
    </row>
    <row r="18" spans="1:10" ht="50.1" customHeight="1">
      <c r="A18" s="344"/>
      <c r="B18" s="356"/>
      <c r="E18" s="348" t="s">
        <v>117</v>
      </c>
      <c r="F18" s="3511" t="s">
        <v>722</v>
      </c>
      <c r="G18" s="3511"/>
      <c r="H18" s="3511"/>
      <c r="I18" s="3511"/>
      <c r="J18" s="3512"/>
    </row>
    <row r="19" spans="1:10" ht="50.1" customHeight="1">
      <c r="A19" s="344"/>
      <c r="B19" s="356"/>
      <c r="E19" s="348" t="s">
        <v>117</v>
      </c>
      <c r="F19" s="3511" t="s">
        <v>723</v>
      </c>
      <c r="G19" s="3511"/>
      <c r="H19" s="3511"/>
      <c r="I19" s="3511"/>
      <c r="J19" s="3512"/>
    </row>
    <row r="20" spans="1:10" ht="25.05" customHeight="1">
      <c r="A20" s="344"/>
      <c r="B20" s="357"/>
      <c r="C20" s="340"/>
      <c r="D20" s="344"/>
      <c r="E20" s="853" t="s">
        <v>117</v>
      </c>
      <c r="F20" s="358" t="s">
        <v>724</v>
      </c>
      <c r="G20" s="358"/>
      <c r="H20" s="358"/>
      <c r="I20" s="358"/>
      <c r="J20" s="359"/>
    </row>
    <row r="21" spans="1:10" ht="50.1" customHeight="1">
      <c r="A21" s="340"/>
      <c r="B21" s="360"/>
      <c r="C21" s="361"/>
      <c r="D21" s="361"/>
      <c r="E21" s="3513"/>
      <c r="F21" s="3514"/>
      <c r="G21" s="3514"/>
      <c r="H21" s="3514"/>
      <c r="I21" s="3514"/>
      <c r="J21" s="3515"/>
    </row>
    <row r="22" spans="1:10" ht="21" customHeight="1">
      <c r="A22" s="155"/>
      <c r="B22" s="155"/>
      <c r="C22" s="362"/>
      <c r="D22" s="362"/>
      <c r="E22" s="362"/>
      <c r="F22" s="362"/>
      <c r="G22" s="362"/>
      <c r="H22" s="362"/>
      <c r="I22" s="362"/>
      <c r="J22" s="362"/>
    </row>
    <row r="23" spans="1:10" ht="18" customHeight="1">
      <c r="A23" s="159" t="s">
        <v>725</v>
      </c>
      <c r="B23" s="155"/>
      <c r="C23" s="362"/>
      <c r="D23" s="362"/>
      <c r="E23" s="362"/>
      <c r="F23" s="362"/>
      <c r="G23" s="362"/>
      <c r="H23" s="362"/>
      <c r="I23" s="362"/>
      <c r="J23" s="362"/>
    </row>
    <row r="24" spans="1:10" ht="18" customHeight="1">
      <c r="A24" s="363"/>
      <c r="B24" s="364"/>
      <c r="C24" s="365"/>
      <c r="D24" s="365"/>
      <c r="E24" s="365"/>
      <c r="F24" s="365"/>
      <c r="G24" s="365"/>
      <c r="H24" s="365"/>
      <c r="I24" s="365"/>
      <c r="J24" s="366"/>
    </row>
    <row r="25" spans="1:10" ht="18" customHeight="1">
      <c r="A25" s="363"/>
      <c r="B25" s="173"/>
      <c r="C25" s="362"/>
      <c r="D25" s="362"/>
      <c r="E25" s="362"/>
      <c r="F25" s="362"/>
      <c r="G25" s="362"/>
      <c r="H25" s="362"/>
      <c r="I25" s="362"/>
      <c r="J25" s="367"/>
    </row>
    <row r="26" spans="1:10" ht="18" customHeight="1">
      <c r="A26" s="363"/>
      <c r="B26" s="173"/>
      <c r="C26" s="362"/>
      <c r="D26" s="362"/>
      <c r="E26" s="362"/>
      <c r="F26" s="362"/>
      <c r="G26" s="362"/>
      <c r="H26" s="362"/>
      <c r="I26" s="362"/>
      <c r="J26" s="367"/>
    </row>
    <row r="27" spans="1:10" ht="18" customHeight="1">
      <c r="A27" s="363"/>
      <c r="B27" s="173"/>
      <c r="C27" s="362"/>
      <c r="D27" s="362"/>
      <c r="E27" s="362"/>
      <c r="F27" s="362"/>
      <c r="G27" s="362"/>
      <c r="H27" s="362"/>
      <c r="I27" s="362"/>
      <c r="J27" s="367"/>
    </row>
    <row r="28" spans="1:10" ht="18" customHeight="1">
      <c r="A28" s="363"/>
      <c r="B28" s="173"/>
      <c r="C28" s="362"/>
      <c r="D28" s="362"/>
      <c r="E28" s="362"/>
      <c r="F28" s="362"/>
      <c r="G28" s="362"/>
      <c r="H28" s="362"/>
      <c r="I28" s="362"/>
      <c r="J28" s="367"/>
    </row>
    <row r="29" spans="1:10" ht="18" customHeight="1">
      <c r="A29" s="363"/>
      <c r="B29" s="173"/>
      <c r="C29" s="362"/>
      <c r="D29" s="362"/>
      <c r="E29" s="362"/>
      <c r="F29" s="362"/>
      <c r="G29" s="362"/>
      <c r="H29" s="362"/>
      <c r="I29" s="362"/>
      <c r="J29" s="367"/>
    </row>
    <row r="30" spans="1:10" ht="18" customHeight="1">
      <c r="A30" s="363"/>
      <c r="B30" s="173"/>
      <c r="C30" s="362"/>
      <c r="D30" s="362"/>
      <c r="E30" s="362"/>
      <c r="F30" s="362"/>
      <c r="G30" s="362"/>
      <c r="H30" s="362"/>
      <c r="I30" s="362"/>
      <c r="J30" s="367"/>
    </row>
    <row r="31" spans="1:10" ht="18" customHeight="1">
      <c r="A31" s="363"/>
      <c r="B31" s="173"/>
      <c r="C31" s="362"/>
      <c r="D31" s="362"/>
      <c r="E31" s="362"/>
      <c r="F31" s="362"/>
      <c r="G31" s="362"/>
      <c r="H31" s="362"/>
      <c r="I31" s="362"/>
      <c r="J31" s="367"/>
    </row>
    <row r="32" spans="1:10" ht="18" customHeight="1">
      <c r="A32" s="363"/>
      <c r="B32" s="173"/>
      <c r="C32" s="362"/>
      <c r="D32" s="362"/>
      <c r="E32" s="362"/>
      <c r="F32" s="362"/>
      <c r="G32" s="362"/>
      <c r="H32" s="362"/>
      <c r="I32" s="362"/>
      <c r="J32" s="367"/>
    </row>
    <row r="33" spans="1:10" ht="18" customHeight="1">
      <c r="A33" s="344"/>
      <c r="B33" s="368"/>
      <c r="C33" s="340"/>
      <c r="D33" s="362"/>
      <c r="E33" s="362"/>
      <c r="F33" s="362"/>
      <c r="G33" s="362"/>
      <c r="H33" s="362"/>
      <c r="I33" s="362"/>
      <c r="J33" s="367"/>
    </row>
    <row r="34" spans="1:10" ht="18" customHeight="1">
      <c r="A34" s="367"/>
      <c r="B34" s="369"/>
      <c r="C34" s="340"/>
      <c r="D34" s="340"/>
      <c r="E34" s="340"/>
      <c r="F34" s="340"/>
      <c r="G34" s="340"/>
      <c r="H34" s="340"/>
      <c r="I34" s="340"/>
      <c r="J34" s="344"/>
    </row>
    <row r="35" spans="1:10" ht="18" customHeight="1">
      <c r="A35" s="367"/>
      <c r="B35" s="369"/>
      <c r="C35" s="340"/>
      <c r="D35" s="340"/>
      <c r="E35" s="340"/>
      <c r="F35" s="340"/>
      <c r="G35" s="340"/>
      <c r="H35" s="340"/>
      <c r="I35" s="340"/>
      <c r="J35" s="344"/>
    </row>
    <row r="36" spans="1:10" ht="18" customHeight="1">
      <c r="A36" s="367"/>
      <c r="B36" s="370"/>
      <c r="C36" s="361"/>
      <c r="D36" s="361"/>
      <c r="E36" s="361"/>
      <c r="F36" s="361"/>
      <c r="G36" s="361"/>
      <c r="H36" s="361"/>
      <c r="I36" s="361"/>
      <c r="J36" s="371"/>
    </row>
    <row r="37" spans="1:10" ht="9" customHeight="1">
      <c r="A37" s="169"/>
      <c r="B37" s="166"/>
      <c r="C37" s="161"/>
      <c r="D37" s="161"/>
      <c r="E37" s="161"/>
      <c r="F37" s="161"/>
      <c r="G37" s="161"/>
      <c r="H37" s="161"/>
      <c r="I37" s="161"/>
      <c r="J37" s="161"/>
    </row>
    <row r="38" spans="1:10" ht="15" customHeight="1">
      <c r="A38" s="169"/>
      <c r="B38" s="166"/>
      <c r="C38" s="161"/>
      <c r="D38" s="161"/>
      <c r="E38" s="161"/>
      <c r="F38" s="161"/>
      <c r="G38" s="161"/>
      <c r="H38" s="161"/>
      <c r="I38" s="161"/>
      <c r="J38" s="161"/>
    </row>
  </sheetData>
  <mergeCells count="10">
    <mergeCell ref="F17:J17"/>
    <mergeCell ref="F18:J18"/>
    <mergeCell ref="F19:J19"/>
    <mergeCell ref="E21:J21"/>
    <mergeCell ref="A2:J2"/>
    <mergeCell ref="A3:B3"/>
    <mergeCell ref="C3:H3"/>
    <mergeCell ref="I3:J3"/>
    <mergeCell ref="A11:J11"/>
    <mergeCell ref="F16:J16"/>
  </mergeCells>
  <phoneticPr fontId="2"/>
  <dataValidations count="1">
    <dataValidation type="list" allowBlank="1" showInputMessage="1" showErrorMessage="1" sqref="E13:E20 G13:G15 I13:I15" xr:uid="{00000000-0002-0000-1A00-000000000000}">
      <formula1>"□,■"</formula1>
    </dataValidation>
  </dataValidations>
  <printOptions horizontalCentered="1"/>
  <pageMargins left="0.78740157480314965" right="0.39370078740157483" top="0.59055118110236227" bottom="0.59055118110236227" header="0" footer="0"/>
  <pageSetup paperSize="9" scale="97" orientation="portrait"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F9782-8F6B-4A1C-B3F2-AAFCD4A916C1}">
  <sheetPr>
    <tabColor rgb="FF99FF99"/>
    <pageSetUpPr fitToPage="1"/>
  </sheetPr>
  <dimension ref="A1:P39"/>
  <sheetViews>
    <sheetView showGridLines="0" view="pageBreakPreview" zoomScaleNormal="100" zoomScaleSheetLayoutView="100" workbookViewId="0">
      <selection activeCell="G7" sqref="G7"/>
    </sheetView>
  </sheetViews>
  <sheetFormatPr defaultColWidth="9.5546875" defaultRowHeight="13.2"/>
  <cols>
    <col min="1" max="1" width="11.5546875" style="195" customWidth="1"/>
    <col min="2" max="2" width="21.88671875" style="195" customWidth="1"/>
    <col min="3" max="3" width="3.5546875" style="261" bestFit="1" customWidth="1"/>
    <col min="4" max="5" width="8.109375" style="195" customWidth="1"/>
    <col min="6" max="6" width="35.109375" style="195" customWidth="1"/>
    <col min="7" max="7" width="18.6640625" style="195" customWidth="1"/>
    <col min="8" max="8" width="9.5546875" style="1404" customWidth="1"/>
    <col min="9" max="13" width="9.5546875" style="195"/>
    <col min="14" max="16" width="0" style="195" hidden="1" customWidth="1"/>
    <col min="17" max="16384" width="9.5546875" style="195"/>
  </cols>
  <sheetData>
    <row r="1" spans="1:8" s="185" customFormat="1" ht="20.100000000000001" customHeight="1">
      <c r="A1" s="188"/>
      <c r="B1" s="372"/>
      <c r="C1" s="583"/>
      <c r="D1" s="186"/>
      <c r="E1" s="186"/>
      <c r="F1" s="186"/>
      <c r="G1" s="187" t="s">
        <v>1749</v>
      </c>
      <c r="H1" s="1402"/>
    </row>
    <row r="2" spans="1:8" s="185" customFormat="1" ht="22.5" customHeight="1" thickBot="1">
      <c r="A2" s="3528" t="s">
        <v>847</v>
      </c>
      <c r="B2" s="3528"/>
      <c r="C2" s="3528"/>
      <c r="D2" s="3528"/>
      <c r="E2" s="3528"/>
      <c r="F2" s="3528"/>
      <c r="G2" s="3528"/>
      <c r="H2" s="1403"/>
    </row>
    <row r="3" spans="1:8" s="151" customFormat="1" ht="25.5" customHeight="1" thickBot="1">
      <c r="A3" s="1422" t="s">
        <v>287</v>
      </c>
      <c r="B3" s="3529" t="str">
        <f>IF('参考様式1-1'!D3="","",'参考様式1-1'!D3)</f>
        <v/>
      </c>
      <c r="C3" s="3529"/>
      <c r="D3" s="3529"/>
      <c r="E3" s="3529"/>
      <c r="F3" s="3530"/>
      <c r="G3" s="1459" t="s">
        <v>1648</v>
      </c>
      <c r="H3" s="161"/>
    </row>
    <row r="4" spans="1:8" s="185" customFormat="1" ht="30" customHeight="1" thickBot="1">
      <c r="A4" s="1423"/>
      <c r="B4" s="1423"/>
      <c r="C4" s="1423"/>
      <c r="D4" s="1423"/>
      <c r="E4" s="1423"/>
      <c r="F4" s="1423"/>
      <c r="G4" s="1423"/>
      <c r="H4" s="1403"/>
    </row>
    <row r="5" spans="1:8" ht="15" customHeight="1">
      <c r="A5" s="3531" t="s">
        <v>726</v>
      </c>
      <c r="B5" s="2851"/>
      <c r="C5" s="3531" t="s">
        <v>727</v>
      </c>
      <c r="D5" s="3534"/>
      <c r="E5" s="3534"/>
      <c r="F5" s="2851"/>
      <c r="G5" s="3536" t="s">
        <v>1352</v>
      </c>
    </row>
    <row r="6" spans="1:8" ht="15" customHeight="1" thickBot="1">
      <c r="A6" s="3532"/>
      <c r="B6" s="3533"/>
      <c r="C6" s="3532"/>
      <c r="D6" s="3535"/>
      <c r="E6" s="3535"/>
      <c r="F6" s="3533"/>
      <c r="G6" s="3537"/>
    </row>
    <row r="7" spans="1:8" s="260" customFormat="1" ht="26.25" customHeight="1">
      <c r="A7" s="3517" t="s">
        <v>1601</v>
      </c>
      <c r="B7" s="399" t="s">
        <v>1322</v>
      </c>
      <c r="C7" s="3519" t="s">
        <v>1681</v>
      </c>
      <c r="D7" s="3520"/>
      <c r="E7" s="3520"/>
      <c r="F7" s="3521"/>
      <c r="G7" s="1747"/>
      <c r="H7" s="1405" t="s">
        <v>1715</v>
      </c>
    </row>
    <row r="8" spans="1:8" s="260" customFormat="1" ht="26.25" customHeight="1">
      <c r="A8" s="3518"/>
      <c r="B8" s="403" t="s">
        <v>1323</v>
      </c>
      <c r="C8" s="3522"/>
      <c r="D8" s="3523"/>
      <c r="E8" s="3523"/>
      <c r="F8" s="3524"/>
      <c r="G8" s="1748"/>
      <c r="H8" s="1405"/>
    </row>
    <row r="9" spans="1:8" s="260" customFormat="1" ht="26.25" customHeight="1">
      <c r="A9" s="402"/>
      <c r="B9" s="403" t="s">
        <v>1324</v>
      </c>
      <c r="C9" s="3525"/>
      <c r="D9" s="3526"/>
      <c r="E9" s="3526"/>
      <c r="F9" s="3527"/>
      <c r="G9" s="1748"/>
      <c r="H9" s="1405"/>
    </row>
    <row r="10" spans="1:8" s="260" customFormat="1" ht="26.25" customHeight="1" thickBot="1">
      <c r="A10" s="405"/>
      <c r="B10" s="406" t="s">
        <v>734</v>
      </c>
      <c r="C10" s="3538"/>
      <c r="D10" s="3539"/>
      <c r="E10" s="3539"/>
      <c r="F10" s="3540"/>
      <c r="G10" s="1749">
        <f>SUM(G7:G9)</f>
        <v>0</v>
      </c>
      <c r="H10" s="1405"/>
    </row>
    <row r="11" spans="1:8" s="260" customFormat="1" ht="26.25" customHeight="1">
      <c r="A11" s="3517" t="s">
        <v>735</v>
      </c>
      <c r="B11" s="3541" t="s">
        <v>1322</v>
      </c>
      <c r="C11" s="3543" t="s">
        <v>1311</v>
      </c>
      <c r="D11" s="3544"/>
      <c r="E11" s="3545"/>
      <c r="F11" s="1415" t="s">
        <v>1602</v>
      </c>
      <c r="G11" s="384">
        <f>'参考様式2-2 交付'!E14+'参考様式2-2 交付'!E28</f>
        <v>0</v>
      </c>
      <c r="H11" s="1405"/>
    </row>
    <row r="12" spans="1:8" s="260" customFormat="1" ht="26.25" customHeight="1">
      <c r="A12" s="3518"/>
      <c r="B12" s="3542"/>
      <c r="C12" s="3546" t="s">
        <v>1331</v>
      </c>
      <c r="D12" s="3547"/>
      <c r="E12" s="3548"/>
      <c r="F12" s="1416" t="s">
        <v>1603</v>
      </c>
      <c r="G12" s="386">
        <f>'参考様式2-2 交付'!E21</f>
        <v>0</v>
      </c>
      <c r="H12" s="1405"/>
    </row>
    <row r="13" spans="1:8" s="260" customFormat="1" ht="26.25" customHeight="1">
      <c r="A13" s="402"/>
      <c r="B13" s="3542"/>
      <c r="C13" s="3549" t="s">
        <v>752</v>
      </c>
      <c r="D13" s="3550"/>
      <c r="E13" s="3551"/>
      <c r="F13" s="1559" t="s">
        <v>1604</v>
      </c>
      <c r="G13" s="379">
        <f>SUM(G11:G12)</f>
        <v>0</v>
      </c>
      <c r="H13" s="1405" t="s">
        <v>1317</v>
      </c>
    </row>
    <row r="14" spans="1:8" s="260" customFormat="1" ht="26.25" customHeight="1">
      <c r="A14" s="402"/>
      <c r="B14" s="3552" t="s">
        <v>1323</v>
      </c>
      <c r="C14" s="1750"/>
      <c r="D14" s="1696"/>
      <c r="E14" s="1760" t="s">
        <v>1637</v>
      </c>
      <c r="F14" s="1758" t="s">
        <v>1636</v>
      </c>
      <c r="G14" s="380">
        <f>IF('参考様式2-2 交付'!E45&gt;1000,MIN('参考様式2-2 交付'!E30*0.1,'参考様式2-2 交付'!E45),'参考様式2-2 交付'!E45)</f>
        <v>0</v>
      </c>
      <c r="H14" s="1405" t="s">
        <v>1318</v>
      </c>
    </row>
    <row r="15" spans="1:8" s="260" customFormat="1" ht="26.25" customHeight="1">
      <c r="A15" s="402"/>
      <c r="B15" s="3553"/>
      <c r="C15" s="3554" t="s">
        <v>1330</v>
      </c>
      <c r="D15" s="3555"/>
      <c r="E15" s="3556"/>
      <c r="F15" s="1419" t="s">
        <v>1624</v>
      </c>
      <c r="G15" s="387">
        <f>IF(ISERROR(G14*'参考様式2-2 交付'!E44/'参考様式2-2 交付'!E45),0,G14*'参考様式2-2 交付'!E44/'参考様式2-2 交付'!E45)</f>
        <v>0</v>
      </c>
      <c r="H15" s="1405"/>
    </row>
    <row r="16" spans="1:8" s="260" customFormat="1" ht="26.25" customHeight="1">
      <c r="A16" s="415"/>
      <c r="B16" s="3553"/>
      <c r="C16" s="3557" t="s">
        <v>1332</v>
      </c>
      <c r="D16" s="3558"/>
      <c r="E16" s="3559"/>
      <c r="F16" s="1417" t="s">
        <v>1605</v>
      </c>
      <c r="G16" s="389">
        <f>G14-G15</f>
        <v>0</v>
      </c>
      <c r="H16" s="1405"/>
    </row>
    <row r="17" spans="1:16" s="260" customFormat="1" ht="26.25" customHeight="1" thickBot="1">
      <c r="A17" s="415"/>
      <c r="B17" s="419" t="s">
        <v>1606</v>
      </c>
      <c r="C17" s="3538"/>
      <c r="D17" s="3539"/>
      <c r="E17" s="1560"/>
      <c r="F17" s="1561" t="s">
        <v>1623</v>
      </c>
      <c r="G17" s="383">
        <f>G9</f>
        <v>0</v>
      </c>
      <c r="H17" s="1751"/>
    </row>
    <row r="18" spans="1:16" s="260" customFormat="1" ht="26.25" customHeight="1">
      <c r="A18" s="422" t="s">
        <v>745</v>
      </c>
      <c r="B18" s="3560" t="s">
        <v>1607</v>
      </c>
      <c r="C18" s="3543" t="s">
        <v>736</v>
      </c>
      <c r="D18" s="3544"/>
      <c r="E18" s="3545"/>
      <c r="F18" s="423" t="s">
        <v>1628</v>
      </c>
      <c r="G18" s="391">
        <f>ROUNDDOWN(G11/3,0)+ROUNDDOWN(G15/3,0)</f>
        <v>0</v>
      </c>
      <c r="H18" s="1405"/>
      <c r="N18" s="1752">
        <f>ROUNDDOWN(G11/3,0)+ROUNDDOWN(G12/3,0)</f>
        <v>0</v>
      </c>
      <c r="O18" s="260" t="s">
        <v>1608</v>
      </c>
    </row>
    <row r="19" spans="1:16" s="260" customFormat="1" ht="26.25" customHeight="1">
      <c r="A19" s="424"/>
      <c r="B19" s="3553"/>
      <c r="C19" s="3546" t="s">
        <v>738</v>
      </c>
      <c r="D19" s="3547"/>
      <c r="E19" s="3548"/>
      <c r="F19" s="425" t="s">
        <v>1629</v>
      </c>
      <c r="G19" s="386">
        <f>ROUNDDOWN(G12/3,0)+ROUNDDOWN(G16/3,0)</f>
        <v>0</v>
      </c>
      <c r="H19" s="1460"/>
      <c r="I19" s="1461"/>
      <c r="J19" s="1461"/>
      <c r="K19" s="1461"/>
      <c r="L19" s="1461"/>
      <c r="N19" s="1753">
        <f>ROUNDDOWN(G15/3,0)+ROUNDDOWN(G16/3,0)</f>
        <v>0</v>
      </c>
      <c r="O19" s="1559" t="s">
        <v>1609</v>
      </c>
    </row>
    <row r="20" spans="1:16" s="260" customFormat="1" ht="26.25" customHeight="1">
      <c r="A20" s="424"/>
      <c r="B20" s="3553"/>
      <c r="C20" s="3549" t="s">
        <v>752</v>
      </c>
      <c r="D20" s="3550"/>
      <c r="E20" s="3551"/>
      <c r="F20" s="428" t="s">
        <v>747</v>
      </c>
      <c r="G20" s="379">
        <f>SUM(G18:G19)</f>
        <v>0</v>
      </c>
      <c r="H20" s="1460"/>
      <c r="I20" s="1461"/>
      <c r="J20" s="1461"/>
      <c r="K20" s="1461"/>
      <c r="L20" s="1461"/>
      <c r="N20" s="260" t="e">
        <f>1-(G19-25000)/G19</f>
        <v>#DIV/0!</v>
      </c>
      <c r="O20" s="260" t="s">
        <v>1610</v>
      </c>
      <c r="P20" s="260" t="s">
        <v>1611</v>
      </c>
    </row>
    <row r="21" spans="1:16" s="260" customFormat="1" ht="26.25" customHeight="1" thickBot="1">
      <c r="A21" s="426"/>
      <c r="B21" s="419" t="s">
        <v>1325</v>
      </c>
      <c r="C21" s="1759"/>
      <c r="D21" s="1463"/>
      <c r="E21" s="1463"/>
      <c r="F21" s="1464" t="s">
        <v>1635</v>
      </c>
      <c r="G21" s="383">
        <f>ROUNDDOWN(G17/3,0)</f>
        <v>0</v>
      </c>
      <c r="N21" s="1754" t="e">
        <f>ROUNDDOWN(G11/3,0)+ROUNDDOWN(G12/3,0)*N20</f>
        <v>#DIV/0!</v>
      </c>
      <c r="O21" s="1755" t="s">
        <v>1612</v>
      </c>
    </row>
    <row r="22" spans="1:16" s="260" customFormat="1" ht="26.25" customHeight="1">
      <c r="A22" s="3517" t="s">
        <v>746</v>
      </c>
      <c r="B22" s="3560" t="s">
        <v>1613</v>
      </c>
      <c r="C22" s="3543" t="s">
        <v>736</v>
      </c>
      <c r="D22" s="3544"/>
      <c r="E22" s="3545"/>
      <c r="F22" s="1562" t="s">
        <v>1384</v>
      </c>
      <c r="G22" s="391">
        <f>G18</f>
        <v>0</v>
      </c>
      <c r="H22" s="1405"/>
      <c r="N22" s="1756" t="e">
        <f>ROUNDDOWN(G15/3,0)+ROUNDDOWN(G16/3,0)*N20</f>
        <v>#DIV/0!</v>
      </c>
      <c r="O22" s="1757" t="s">
        <v>1614</v>
      </c>
    </row>
    <row r="23" spans="1:16" s="260" customFormat="1" ht="26.25" customHeight="1">
      <c r="A23" s="3518"/>
      <c r="B23" s="3553"/>
      <c r="C23" s="3563" t="s">
        <v>744</v>
      </c>
      <c r="D23" s="3564"/>
      <c r="E23" s="3565"/>
      <c r="F23" s="427" t="s">
        <v>1626</v>
      </c>
      <c r="G23" s="386">
        <f>MIN(G19,25000)</f>
        <v>0</v>
      </c>
      <c r="H23" s="1405"/>
      <c r="N23" s="260" t="e">
        <f>1-(G25-50000)/G25</f>
        <v>#DIV/0!</v>
      </c>
      <c r="O23" s="260" t="s">
        <v>1615</v>
      </c>
      <c r="P23" s="260" t="s">
        <v>1616</v>
      </c>
    </row>
    <row r="24" spans="1:16" s="260" customFormat="1" ht="26.25" customHeight="1">
      <c r="A24" s="415"/>
      <c r="B24" s="1388"/>
      <c r="C24" s="3549" t="s">
        <v>760</v>
      </c>
      <c r="D24" s="3550"/>
      <c r="E24" s="3551"/>
      <c r="F24" s="428" t="s">
        <v>1630</v>
      </c>
      <c r="G24" s="1409"/>
      <c r="H24" s="1405"/>
      <c r="N24" s="1754" t="e">
        <f>(ROUNDDOWN(G11/3,0)+ROUNDDOWN(G12/3,0))*N23</f>
        <v>#DIV/0!</v>
      </c>
      <c r="O24" s="1755" t="s">
        <v>1617</v>
      </c>
    </row>
    <row r="25" spans="1:16" s="260" customFormat="1" ht="26.25" customHeight="1">
      <c r="A25" s="415"/>
      <c r="B25" s="1406" t="s">
        <v>1315</v>
      </c>
      <c r="C25" s="3549" t="s">
        <v>752</v>
      </c>
      <c r="D25" s="3550"/>
      <c r="E25" s="3551"/>
      <c r="F25" s="428" t="s">
        <v>1380</v>
      </c>
      <c r="G25" s="379">
        <f>SUM(G22:G24)</f>
        <v>0</v>
      </c>
      <c r="H25" s="1405"/>
      <c r="N25" s="1756" t="e">
        <f>(ROUNDDOWN(G15/3,0)+ROUNDDOWN(G16/3,0))*N23</f>
        <v>#DIV/0!</v>
      </c>
      <c r="O25" s="1757" t="s">
        <v>1618</v>
      </c>
    </row>
    <row r="26" spans="1:16" s="260" customFormat="1" ht="26.25" customHeight="1">
      <c r="A26" s="415"/>
      <c r="B26" s="3566" t="s">
        <v>1326</v>
      </c>
      <c r="C26" s="3567" t="s">
        <v>743</v>
      </c>
      <c r="D26" s="3568"/>
      <c r="E26" s="3569"/>
      <c r="F26" s="1563" t="s">
        <v>1625</v>
      </c>
      <c r="G26" s="379">
        <f>G21</f>
        <v>0</v>
      </c>
      <c r="H26" s="1405"/>
      <c r="N26" s="1754" t="e">
        <f>(ROUNDDOWN(G11/3,0)+ROUNDDOWN(G12/3,0)*N20)*N23</f>
        <v>#DIV/0!</v>
      </c>
      <c r="O26" s="1754" t="s">
        <v>1619</v>
      </c>
      <c r="P26" s="260" t="s">
        <v>1620</v>
      </c>
    </row>
    <row r="27" spans="1:16" s="260" customFormat="1" ht="26.25" customHeight="1">
      <c r="A27" s="415"/>
      <c r="B27" s="3542"/>
      <c r="C27" s="3549" t="s">
        <v>760</v>
      </c>
      <c r="D27" s="3550"/>
      <c r="E27" s="3551"/>
      <c r="F27" s="428" t="s">
        <v>1634</v>
      </c>
      <c r="G27" s="429"/>
      <c r="H27" s="1405"/>
      <c r="N27" s="1754" t="e">
        <f>(ROUNDDOWN(G15/3,0)+ROUNDDOWN(G16/3,0)*N20)*N23</f>
        <v>#DIV/0!</v>
      </c>
      <c r="O27" s="1754" t="s">
        <v>1621</v>
      </c>
    </row>
    <row r="28" spans="1:16" s="260" customFormat="1" ht="26.25" customHeight="1" thickBot="1">
      <c r="A28" s="415"/>
      <c r="B28" s="1408" t="s">
        <v>1316</v>
      </c>
      <c r="C28" s="3570" t="s">
        <v>752</v>
      </c>
      <c r="D28" s="3571"/>
      <c r="E28" s="3572"/>
      <c r="F28" s="428" t="s">
        <v>1627</v>
      </c>
      <c r="G28" s="393">
        <f>SUM(G26:G27)</f>
        <v>0</v>
      </c>
    </row>
    <row r="29" spans="1:16" s="260" customFormat="1" ht="30" customHeight="1" thickTop="1">
      <c r="A29" s="415"/>
      <c r="B29" s="1455" t="s">
        <v>1327</v>
      </c>
      <c r="C29" s="1564" t="s">
        <v>1315</v>
      </c>
      <c r="D29" s="3573" t="s">
        <v>1622</v>
      </c>
      <c r="E29" s="3574"/>
      <c r="F29" s="430" t="s">
        <v>1632</v>
      </c>
      <c r="G29" s="431">
        <f>MIN(G25,50000)</f>
        <v>0</v>
      </c>
      <c r="H29" s="1405"/>
    </row>
    <row r="30" spans="1:16" s="260" customFormat="1" ht="30" customHeight="1">
      <c r="A30" s="415"/>
      <c r="B30" s="1456"/>
      <c r="C30" s="1565" t="s">
        <v>1320</v>
      </c>
      <c r="D30" s="3561" t="s">
        <v>765</v>
      </c>
      <c r="E30" s="3562"/>
      <c r="F30" s="428" t="s">
        <v>1633</v>
      </c>
      <c r="G30" s="379">
        <f>MIN(G28,25000)</f>
        <v>0</v>
      </c>
      <c r="H30" s="1405"/>
    </row>
    <row r="31" spans="1:16" s="260" customFormat="1" ht="30" customHeight="1" thickBot="1">
      <c r="A31" s="426"/>
      <c r="B31" s="1457"/>
      <c r="C31" s="3575" t="s">
        <v>565</v>
      </c>
      <c r="D31" s="3576"/>
      <c r="E31" s="3577"/>
      <c r="F31" s="1418" t="s">
        <v>1631</v>
      </c>
      <c r="G31" s="410">
        <f>MIN(G29+G30,G32)</f>
        <v>0</v>
      </c>
      <c r="H31" s="1405"/>
    </row>
    <row r="32" spans="1:16" s="260" customFormat="1" ht="26.25" customHeight="1" thickBot="1">
      <c r="A32" s="189"/>
      <c r="B32" s="219"/>
      <c r="C32" s="312"/>
      <c r="D32" s="3578"/>
      <c r="E32" s="3578"/>
      <c r="F32" s="1401" t="s">
        <v>1763</v>
      </c>
      <c r="G32" s="1567"/>
      <c r="H32" s="1795" t="s">
        <v>1723</v>
      </c>
    </row>
    <row r="33" spans="1:14" s="260" customFormat="1" ht="26.25" customHeight="1">
      <c r="A33" s="422" t="s">
        <v>1375</v>
      </c>
      <c r="B33" s="399" t="s">
        <v>1322</v>
      </c>
      <c r="C33" s="3579"/>
      <c r="D33" s="3580"/>
      <c r="E33" s="1412"/>
      <c r="F33" s="1413"/>
      <c r="G33" s="377">
        <f>IF(AND(G25&gt;50000,G19&gt;25000),N26,IF(G25&gt;50000,N24,IF(G19&gt;25000,N21,N18)))</f>
        <v>0</v>
      </c>
      <c r="H33" s="1405" t="s">
        <v>1376</v>
      </c>
      <c r="I33" s="1462"/>
      <c r="J33" s="1462"/>
      <c r="K33" s="1462"/>
      <c r="L33" s="1462"/>
      <c r="N33" s="190"/>
    </row>
    <row r="34" spans="1:14" s="260" customFormat="1" ht="26.25" customHeight="1">
      <c r="A34" s="402" t="s">
        <v>1377</v>
      </c>
      <c r="B34" s="403" t="s">
        <v>1323</v>
      </c>
      <c r="C34" s="3567"/>
      <c r="D34" s="3568"/>
      <c r="E34" s="300"/>
      <c r="F34" s="1414"/>
      <c r="G34" s="379">
        <f>IF(AND(G25&gt;50000,G19&gt;25000),N27,IF(G25&gt;50000,N25,IF(G19&gt;25000,N22,N19)))</f>
        <v>0</v>
      </c>
      <c r="H34" s="1405" t="s">
        <v>1378</v>
      </c>
      <c r="I34" s="1462"/>
      <c r="J34" s="1462"/>
      <c r="K34" s="1462"/>
      <c r="L34" s="1462"/>
      <c r="N34" s="190"/>
    </row>
    <row r="35" spans="1:14" s="260" customFormat="1" ht="26.25" customHeight="1" thickBot="1">
      <c r="A35" s="405"/>
      <c r="B35" s="419" t="s">
        <v>1599</v>
      </c>
      <c r="C35" s="3581"/>
      <c r="D35" s="3582"/>
      <c r="E35" s="1463"/>
      <c r="F35" s="1464"/>
      <c r="G35" s="383">
        <f>G30</f>
        <v>0</v>
      </c>
      <c r="H35" s="1405" t="s">
        <v>1753</v>
      </c>
      <c r="N35" s="190"/>
    </row>
    <row r="36" spans="1:14" ht="4.5" customHeight="1">
      <c r="A36" s="433"/>
      <c r="B36" s="433"/>
      <c r="C36" s="1410"/>
      <c r="D36" s="433"/>
      <c r="E36" s="433"/>
      <c r="F36" s="433"/>
    </row>
    <row r="37" spans="1:14" ht="13.5" customHeight="1">
      <c r="A37" s="235" t="s">
        <v>749</v>
      </c>
      <c r="B37" s="434"/>
      <c r="C37" s="1411"/>
      <c r="D37" s="235"/>
      <c r="E37" s="235"/>
      <c r="F37" s="235"/>
    </row>
    <row r="38" spans="1:14" ht="13.5" customHeight="1">
      <c r="A38" s="235" t="s">
        <v>750</v>
      </c>
      <c r="B38" s="434"/>
      <c r="C38" s="1411"/>
      <c r="D38" s="235"/>
      <c r="E38" s="235"/>
      <c r="F38" s="235"/>
    </row>
    <row r="39" spans="1:14" ht="13.5" customHeight="1">
      <c r="A39" s="396"/>
      <c r="B39" s="434"/>
      <c r="C39" s="1411"/>
      <c r="D39" s="235"/>
      <c r="E39" s="235"/>
      <c r="F39" s="235"/>
    </row>
  </sheetData>
  <sheetProtection formatCells="0" formatColumns="0" formatRows="0" insertColumns="0" insertRows="0" insertHyperlinks="0" deleteColumns="0" deleteRows="0" sort="0" autoFilter="0" pivotTables="0"/>
  <mergeCells count="38">
    <mergeCell ref="C31:E31"/>
    <mergeCell ref="D32:E32"/>
    <mergeCell ref="C33:D33"/>
    <mergeCell ref="C34:D34"/>
    <mergeCell ref="C35:D35"/>
    <mergeCell ref="D30:E30"/>
    <mergeCell ref="A22:A23"/>
    <mergeCell ref="B22:B23"/>
    <mergeCell ref="C22:E22"/>
    <mergeCell ref="C23:E23"/>
    <mergeCell ref="C24:E24"/>
    <mergeCell ref="C25:E25"/>
    <mergeCell ref="B26:B27"/>
    <mergeCell ref="C26:E26"/>
    <mergeCell ref="C27:E27"/>
    <mergeCell ref="C28:E28"/>
    <mergeCell ref="D29:E29"/>
    <mergeCell ref="B14:B16"/>
    <mergeCell ref="C15:E15"/>
    <mergeCell ref="C16:E16"/>
    <mergeCell ref="C17:D17"/>
    <mergeCell ref="B18:B20"/>
    <mergeCell ref="C18:E18"/>
    <mergeCell ref="C19:E19"/>
    <mergeCell ref="C20:E20"/>
    <mergeCell ref="C10:F10"/>
    <mergeCell ref="A11:A12"/>
    <mergeCell ref="B11:B13"/>
    <mergeCell ref="C11:E11"/>
    <mergeCell ref="C12:E12"/>
    <mergeCell ref="C13:E13"/>
    <mergeCell ref="A7:A8"/>
    <mergeCell ref="C7:F9"/>
    <mergeCell ref="A2:G2"/>
    <mergeCell ref="B3:F3"/>
    <mergeCell ref="A5:B6"/>
    <mergeCell ref="C5:F6"/>
    <mergeCell ref="G5:G6"/>
  </mergeCells>
  <phoneticPr fontId="2"/>
  <conditionalFormatting sqref="G7:G9">
    <cfRule type="containsBlanks" dxfId="10" priority="2">
      <formula>LEN(TRIM(G7))=0</formula>
    </cfRule>
  </conditionalFormatting>
  <conditionalFormatting sqref="G32">
    <cfRule type="containsBlanks" dxfId="9" priority="1">
      <formula>LEN(TRIM(G32))=0</formula>
    </cfRule>
  </conditionalFormatting>
  <dataValidations count="2">
    <dataValidation type="whole" operator="lessThanOrEqual" allowBlank="1" showInputMessage="1" showErrorMessage="1" errorTitle="補助申請額" error="採択額を超えています" sqref="G31" xr:uid="{6DAD1171-DF86-449E-A083-C96976CE492A}">
      <formula1>G32</formula1>
    </dataValidation>
    <dataValidation operator="greaterThan" allowBlank="1" showInputMessage="1" showErrorMessage="1" errorTitle="補助限度額" error="ⒷがⒶを超えています。Ⓐ≧Ⓑとなるようにしてください。" sqref="G30" xr:uid="{C327FC4F-E8AB-400E-8D23-FAC1C3799C0D}"/>
  </dataValidations>
  <printOptions horizontalCentered="1"/>
  <pageMargins left="0.59055118110236227" right="0.39370078740157483" top="0.59055118110236227" bottom="0.59055118110236227" header="0" footer="0"/>
  <pageSetup paperSize="9" scale="87" orientation="portrait"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25354-E269-425D-9CB1-479E6034EA64}">
  <sheetPr>
    <tabColor rgb="FF99FF99"/>
  </sheetPr>
  <dimension ref="A1:M58"/>
  <sheetViews>
    <sheetView showGridLines="0" view="pageBreakPreview" zoomScaleNormal="100" zoomScaleSheetLayoutView="100" workbookViewId="0">
      <selection activeCell="E9" sqref="E9"/>
    </sheetView>
  </sheetViews>
  <sheetFormatPr defaultColWidth="9.5546875" defaultRowHeight="13.2"/>
  <cols>
    <col min="1" max="1" width="2.5546875" style="195" customWidth="1"/>
    <col min="2" max="2" width="30.6640625" style="195" customWidth="1"/>
    <col min="3" max="4" width="15.6640625" style="195" customWidth="1"/>
    <col min="5" max="6" width="20.6640625" style="219" customWidth="1"/>
    <col min="7" max="7" width="9.44140625" style="195" customWidth="1"/>
    <col min="8" max="9" width="9.5546875" style="195" customWidth="1"/>
    <col min="10" max="12" width="9.5546875" style="195"/>
    <col min="13" max="13" width="2.88671875" style="195" hidden="1" customWidth="1"/>
    <col min="14" max="16384" width="9.5546875" style="195"/>
  </cols>
  <sheetData>
    <row r="1" spans="1:13" s="185" customFormat="1" ht="20.100000000000001" customHeight="1">
      <c r="A1" s="188"/>
      <c r="B1" s="188"/>
      <c r="C1" s="188"/>
      <c r="D1" s="186"/>
      <c r="E1" s="435"/>
      <c r="F1" s="187" t="s">
        <v>1425</v>
      </c>
      <c r="G1" s="187"/>
      <c r="H1" s="187"/>
      <c r="I1" s="188"/>
    </row>
    <row r="2" spans="1:13" s="185" customFormat="1" ht="30" customHeight="1" thickBot="1">
      <c r="A2" s="3583" t="s">
        <v>766</v>
      </c>
      <c r="B2" s="3583"/>
      <c r="C2" s="3583"/>
      <c r="D2" s="3583"/>
      <c r="E2" s="3583"/>
      <c r="F2" s="3583"/>
      <c r="G2" s="373"/>
      <c r="H2" s="373"/>
      <c r="I2" s="373"/>
    </row>
    <row r="3" spans="1:13" s="151" customFormat="1" ht="25.5" customHeight="1" thickBot="1">
      <c r="A3" s="2540" t="s">
        <v>287</v>
      </c>
      <c r="B3" s="2542"/>
      <c r="C3" s="3529" t="str">
        <f>IF('参考様式1-1'!D3="","",'参考様式1-1'!D3)</f>
        <v/>
      </c>
      <c r="D3" s="3529"/>
      <c r="E3" s="3530"/>
      <c r="F3" s="1459" t="s">
        <v>1648</v>
      </c>
      <c r="H3" s="161"/>
    </row>
    <row r="4" spans="1:13" s="185" customFormat="1" ht="15" customHeight="1">
      <c r="A4" s="1398"/>
      <c r="B4" s="1398"/>
      <c r="C4" s="1398"/>
      <c r="D4" s="1398"/>
      <c r="E4" s="1398"/>
      <c r="F4" s="1398"/>
      <c r="G4" s="373"/>
      <c r="H4" s="373"/>
      <c r="I4" s="373"/>
    </row>
    <row r="5" spans="1:13" s="185" customFormat="1" ht="20.100000000000001" customHeight="1" thickBot="1">
      <c r="A5" s="188" t="s">
        <v>1270</v>
      </c>
      <c r="B5" s="188"/>
      <c r="C5" s="188"/>
      <c r="D5" s="373"/>
      <c r="E5" s="374"/>
      <c r="F5" s="375"/>
      <c r="G5" s="373"/>
      <c r="H5" s="373"/>
      <c r="I5" s="373"/>
    </row>
    <row r="6" spans="1:13" s="235" customFormat="1" ht="14.25" customHeight="1">
      <c r="A6" s="2762" t="s">
        <v>767</v>
      </c>
      <c r="B6" s="2763"/>
      <c r="C6" s="2763"/>
      <c r="D6" s="2763"/>
      <c r="E6" s="2807" t="s">
        <v>728</v>
      </c>
      <c r="F6" s="3587" t="s">
        <v>529</v>
      </c>
    </row>
    <row r="7" spans="1:13" s="235" customFormat="1" ht="14.25" customHeight="1" thickBot="1">
      <c r="A7" s="3584"/>
      <c r="B7" s="3585"/>
      <c r="C7" s="3585"/>
      <c r="D7" s="3585"/>
      <c r="E7" s="3586"/>
      <c r="F7" s="3588"/>
    </row>
    <row r="8" spans="1:13" s="235" customFormat="1" ht="20.100000000000001" customHeight="1">
      <c r="A8" s="1380" t="s">
        <v>770</v>
      </c>
      <c r="B8" s="1381"/>
      <c r="C8" s="1381"/>
      <c r="D8" s="1381"/>
      <c r="E8" s="437"/>
      <c r="F8" s="438"/>
    </row>
    <row r="9" spans="1:13" s="235" customFormat="1" ht="20.100000000000001" customHeight="1">
      <c r="A9" s="3589" t="s">
        <v>1406</v>
      </c>
      <c r="B9" s="3590"/>
      <c r="C9" s="1435"/>
      <c r="D9" s="1434"/>
      <c r="E9" s="439"/>
      <c r="F9" s="440"/>
      <c r="G9" s="1797" t="s">
        <v>1294</v>
      </c>
      <c r="M9" s="235">
        <f>ROUNDDOWN(IF(COUNTIF($A9,"*フィルム*")+COUNTIF($A9,"*ﾌｨﾙﾑ*"),E9/2,E9),0)</f>
        <v>0</v>
      </c>
    </row>
    <row r="10" spans="1:13" s="235" customFormat="1" ht="20.100000000000001" customHeight="1">
      <c r="A10" s="3589" t="s">
        <v>1354</v>
      </c>
      <c r="B10" s="3590"/>
      <c r="C10" s="1435"/>
      <c r="D10" s="1433"/>
      <c r="E10" s="439"/>
      <c r="F10" s="440"/>
      <c r="M10" s="235">
        <f>ROUNDDOWN(IF(COUNTIF($A10,"*フィルム*")+COUNTIF($A10,"*ﾌｨﾙﾑ*"),E10/2,E10),0)</f>
        <v>0</v>
      </c>
    </row>
    <row r="11" spans="1:13" s="235" customFormat="1" ht="20.100000000000001" customHeight="1">
      <c r="A11" s="3589" t="s">
        <v>429</v>
      </c>
      <c r="B11" s="3590"/>
      <c r="C11" s="1439"/>
      <c r="D11" s="1440"/>
      <c r="E11" s="439"/>
      <c r="F11" s="1441"/>
      <c r="M11" s="235">
        <f>ROUNDDOWN(IF(COUNTIF($A11,"*フィルム*")+COUNTIF($A11,"*ﾌｨﾙﾑ*"),E11/2,E11),0)</f>
        <v>0</v>
      </c>
    </row>
    <row r="12" spans="1:13" s="235" customFormat="1" ht="20.100000000000001" customHeight="1" thickBot="1">
      <c r="A12" s="3589"/>
      <c r="B12" s="3590"/>
      <c r="C12" s="1436"/>
      <c r="D12" s="1432"/>
      <c r="E12" s="439"/>
      <c r="F12" s="441"/>
      <c r="M12" s="235">
        <f>ROUNDDOWN(IF(COUNTIF($A12,"*フィルム*")+COUNTIF($A12,"*ﾌｨﾙﾑ*"),E12/2,E12),0)</f>
        <v>0</v>
      </c>
    </row>
    <row r="13" spans="1:13" s="235" customFormat="1" ht="20.100000000000001" customHeight="1" thickTop="1">
      <c r="A13" s="442"/>
      <c r="B13" s="1430"/>
      <c r="C13" s="1430"/>
      <c r="D13" s="1368" t="s">
        <v>1272</v>
      </c>
      <c r="E13" s="443">
        <f>SUM(E9:E12)</f>
        <v>0</v>
      </c>
      <c r="F13" s="444"/>
    </row>
    <row r="14" spans="1:13" s="235" customFormat="1" ht="20.100000000000001" customHeight="1" thickBot="1">
      <c r="A14" s="445"/>
      <c r="B14" s="1431"/>
      <c r="C14" s="1431"/>
      <c r="D14" s="1369" t="s">
        <v>1271</v>
      </c>
      <c r="E14" s="446">
        <f>SUM(M9:M12)</f>
        <v>0</v>
      </c>
      <c r="F14" s="447"/>
    </row>
    <row r="15" spans="1:13" s="235" customFormat="1" ht="20.100000000000001" customHeight="1">
      <c r="A15" s="448" t="s">
        <v>771</v>
      </c>
      <c r="B15" s="449"/>
      <c r="C15" s="449"/>
      <c r="D15" s="449"/>
      <c r="E15" s="450"/>
      <c r="F15" s="451"/>
    </row>
    <row r="16" spans="1:13" s="235" customFormat="1" ht="20.100000000000001" customHeight="1">
      <c r="A16" s="3589" t="s">
        <v>1228</v>
      </c>
      <c r="B16" s="3590"/>
      <c r="C16" s="1435"/>
      <c r="D16" s="1434"/>
      <c r="E16" s="439"/>
      <c r="F16" s="440"/>
    </row>
    <row r="17" spans="1:6" s="235" customFormat="1" ht="20.100000000000001" customHeight="1">
      <c r="A17" s="3589" t="s">
        <v>1229</v>
      </c>
      <c r="B17" s="3590"/>
      <c r="C17" s="1435"/>
      <c r="D17" s="1433"/>
      <c r="E17" s="439"/>
      <c r="F17" s="440"/>
    </row>
    <row r="18" spans="1:6" s="235" customFormat="1" ht="20.100000000000001" customHeight="1">
      <c r="A18" s="3589" t="s">
        <v>1230</v>
      </c>
      <c r="B18" s="3590"/>
      <c r="C18" s="1435"/>
      <c r="D18" s="1433"/>
      <c r="E18" s="439"/>
      <c r="F18" s="440"/>
    </row>
    <row r="19" spans="1:6" s="235" customFormat="1" ht="20.100000000000001" customHeight="1">
      <c r="A19" s="3589" t="s">
        <v>1293</v>
      </c>
      <c r="B19" s="3590"/>
      <c r="C19" s="1435"/>
      <c r="D19" s="1433"/>
      <c r="E19" s="439"/>
      <c r="F19" s="440"/>
    </row>
    <row r="20" spans="1:6" s="235" customFormat="1" ht="20.100000000000001" customHeight="1" thickBot="1">
      <c r="A20" s="3589"/>
      <c r="B20" s="3590"/>
      <c r="C20" s="1442"/>
      <c r="D20" s="1443"/>
      <c r="E20" s="452"/>
      <c r="F20" s="438"/>
    </row>
    <row r="21" spans="1:6" s="235" customFormat="1" ht="20.100000000000001" customHeight="1" thickTop="1" thickBot="1">
      <c r="A21" s="453"/>
      <c r="B21" s="454"/>
      <c r="C21" s="454"/>
      <c r="D21" s="1370" t="s">
        <v>1273</v>
      </c>
      <c r="E21" s="455">
        <f>SUM(E16:E20)</f>
        <v>0</v>
      </c>
      <c r="F21" s="456"/>
    </row>
    <row r="22" spans="1:6" s="235" customFormat="1" ht="20.100000000000001" customHeight="1">
      <c r="A22" s="457" t="s">
        <v>772</v>
      </c>
      <c r="B22" s="458"/>
      <c r="C22" s="458"/>
      <c r="D22" s="458"/>
      <c r="E22" s="450"/>
      <c r="F22" s="451"/>
    </row>
    <row r="23" spans="1:6" s="235" customFormat="1" ht="20.100000000000001" customHeight="1">
      <c r="A23" s="3589" t="s">
        <v>1228</v>
      </c>
      <c r="B23" s="3590"/>
      <c r="C23" s="1435"/>
      <c r="D23" s="1434"/>
      <c r="E23" s="439"/>
      <c r="F23" s="440"/>
    </row>
    <row r="24" spans="1:6" s="235" customFormat="1" ht="20.100000000000001" customHeight="1">
      <c r="A24" s="3589" t="s">
        <v>1229</v>
      </c>
      <c r="B24" s="3590"/>
      <c r="C24" s="1435"/>
      <c r="D24" s="1433"/>
      <c r="E24" s="439"/>
      <c r="F24" s="440"/>
    </row>
    <row r="25" spans="1:6" s="235" customFormat="1" ht="20.100000000000001" customHeight="1">
      <c r="A25" s="3589" t="s">
        <v>1230</v>
      </c>
      <c r="B25" s="3590"/>
      <c r="C25" s="1435"/>
      <c r="D25" s="1433"/>
      <c r="E25" s="439"/>
      <c r="F25" s="440"/>
    </row>
    <row r="26" spans="1:6" s="235" customFormat="1" ht="20.100000000000001" customHeight="1">
      <c r="A26" s="3589" t="s">
        <v>1293</v>
      </c>
      <c r="B26" s="3590"/>
      <c r="C26" s="1435"/>
      <c r="D26" s="1433"/>
      <c r="E26" s="452"/>
      <c r="F26" s="438"/>
    </row>
    <row r="27" spans="1:6" s="235" customFormat="1" ht="20.100000000000001" customHeight="1" thickBot="1">
      <c r="A27" s="3591"/>
      <c r="B27" s="3592"/>
      <c r="C27" s="1442"/>
      <c r="D27" s="1443"/>
      <c r="E27" s="452"/>
      <c r="F27" s="438"/>
    </row>
    <row r="28" spans="1:6" s="235" customFormat="1" ht="20.100000000000001" customHeight="1" thickTop="1" thickBot="1">
      <c r="A28" s="453"/>
      <c r="B28" s="454"/>
      <c r="C28" s="454"/>
      <c r="D28" s="1370" t="s">
        <v>1278</v>
      </c>
      <c r="E28" s="459">
        <f>SUM(E23:E27)</f>
        <v>0</v>
      </c>
      <c r="F28" s="460"/>
    </row>
    <row r="29" spans="1:6" s="189" customFormat="1" ht="5.0999999999999996" customHeight="1" thickBot="1">
      <c r="A29" s="1399"/>
      <c r="B29" s="1399"/>
      <c r="C29" s="1399"/>
      <c r="D29" s="1399"/>
      <c r="E29" s="1400"/>
      <c r="F29" s="582"/>
    </row>
    <row r="30" spans="1:6" s="235" customFormat="1" ht="21" customHeight="1" thickBot="1">
      <c r="A30" s="3593" t="s">
        <v>1279</v>
      </c>
      <c r="B30" s="3594"/>
      <c r="C30" s="3594"/>
      <c r="D30" s="3594"/>
      <c r="E30" s="466">
        <f>E13+E21+E28</f>
        <v>0</v>
      </c>
      <c r="F30" s="467"/>
    </row>
    <row r="31" spans="1:6" s="189" customFormat="1" ht="5.0999999999999996" customHeight="1" thickBot="1">
      <c r="A31" s="1399"/>
      <c r="B31" s="1399"/>
      <c r="C31" s="1399"/>
      <c r="D31" s="1399"/>
      <c r="E31" s="1400"/>
      <c r="F31" s="582"/>
    </row>
    <row r="32" spans="1:6" s="235" customFormat="1" ht="21" customHeight="1" thickBot="1">
      <c r="A32" s="3593" t="s">
        <v>1274</v>
      </c>
      <c r="B32" s="3594"/>
      <c r="C32" s="3594"/>
      <c r="D32" s="3594"/>
      <c r="E32" s="466">
        <f>E14+E21+E28</f>
        <v>0</v>
      </c>
      <c r="F32" s="467"/>
    </row>
    <row r="33" spans="1:7" s="185" customFormat="1" ht="15" customHeight="1">
      <c r="A33" s="188"/>
      <c r="B33" s="188"/>
      <c r="C33" s="188"/>
      <c r="D33" s="186"/>
      <c r="E33" s="186"/>
      <c r="F33" s="187"/>
      <c r="G33" s="187"/>
    </row>
    <row r="34" spans="1:7" s="185" customFormat="1" ht="20.100000000000001" customHeight="1" thickBot="1">
      <c r="A34" s="188" t="s">
        <v>1267</v>
      </c>
      <c r="B34" s="188"/>
      <c r="C34" s="188"/>
      <c r="D34" s="373"/>
      <c r="E34" s="374"/>
      <c r="F34" s="375"/>
      <c r="G34" s="373"/>
    </row>
    <row r="35" spans="1:7" s="235" customFormat="1" ht="14.25" customHeight="1">
      <c r="A35" s="2762" t="s">
        <v>767</v>
      </c>
      <c r="B35" s="2763"/>
      <c r="C35" s="2763"/>
      <c r="D35" s="2748"/>
      <c r="E35" s="2807" t="s">
        <v>728</v>
      </c>
      <c r="F35" s="3587" t="s">
        <v>529</v>
      </c>
    </row>
    <row r="36" spans="1:7" s="235" customFormat="1" ht="14.25" customHeight="1" thickBot="1">
      <c r="A36" s="3584"/>
      <c r="B36" s="3585"/>
      <c r="C36" s="3585"/>
      <c r="D36" s="3595"/>
      <c r="E36" s="3586"/>
      <c r="F36" s="3588"/>
    </row>
    <row r="37" spans="1:7" s="235" customFormat="1" ht="20.100000000000001" customHeight="1">
      <c r="A37" s="462" t="s">
        <v>1268</v>
      </c>
      <c r="B37" s="463"/>
      <c r="C37" s="463"/>
      <c r="D37" s="463"/>
      <c r="E37" s="464"/>
      <c r="F37" s="465"/>
    </row>
    <row r="38" spans="1:7" s="235" customFormat="1" ht="20.100000000000001" customHeight="1">
      <c r="A38" s="3589" t="s">
        <v>1313</v>
      </c>
      <c r="B38" s="3590"/>
      <c r="C38" s="1435"/>
      <c r="D38" s="1434"/>
      <c r="E38" s="439"/>
      <c r="F38" s="440"/>
    </row>
    <row r="39" spans="1:7" s="235" customFormat="1" ht="20.100000000000001" customHeight="1" thickBot="1">
      <c r="A39" s="3591"/>
      <c r="B39" s="3592"/>
      <c r="C39" s="1435"/>
      <c r="D39" s="1434"/>
      <c r="E39" s="439"/>
      <c r="F39" s="440"/>
    </row>
    <row r="40" spans="1:7" s="235" customFormat="1" ht="20.100000000000001" customHeight="1" thickTop="1" thickBot="1">
      <c r="A40" s="453"/>
      <c r="B40" s="454"/>
      <c r="C40" s="454"/>
      <c r="D40" s="1370" t="s">
        <v>1638</v>
      </c>
      <c r="E40" s="455">
        <f>SUM(E38:E39)</f>
        <v>0</v>
      </c>
      <c r="F40" s="456"/>
    </row>
    <row r="41" spans="1:7" s="235" customFormat="1" ht="20.100000000000001" customHeight="1">
      <c r="A41" s="457" t="s">
        <v>1269</v>
      </c>
      <c r="B41" s="458"/>
      <c r="C41" s="458"/>
      <c r="D41" s="458"/>
      <c r="E41" s="450"/>
      <c r="F41" s="451"/>
    </row>
    <row r="42" spans="1:7" s="235" customFormat="1" ht="20.100000000000001" customHeight="1">
      <c r="A42" s="3589" t="s">
        <v>1314</v>
      </c>
      <c r="B42" s="3590"/>
      <c r="C42" s="1435"/>
      <c r="D42" s="1434"/>
      <c r="E42" s="439"/>
      <c r="F42" s="440"/>
    </row>
    <row r="43" spans="1:7" s="235" customFormat="1" ht="20.100000000000001" customHeight="1" thickBot="1">
      <c r="A43" s="3591"/>
      <c r="B43" s="3592"/>
      <c r="C43" s="1435"/>
      <c r="D43" s="1434"/>
      <c r="E43" s="439"/>
      <c r="F43" s="440"/>
    </row>
    <row r="44" spans="1:7" s="235" customFormat="1" ht="20.100000000000001" customHeight="1" thickTop="1" thickBot="1">
      <c r="A44" s="453"/>
      <c r="B44" s="454"/>
      <c r="C44" s="454"/>
      <c r="D44" s="1370" t="s">
        <v>1639</v>
      </c>
      <c r="E44" s="455">
        <f>SUM(E42:E43)</f>
        <v>0</v>
      </c>
      <c r="F44" s="456"/>
    </row>
    <row r="45" spans="1:7" s="235" customFormat="1" ht="20.100000000000001" customHeight="1" thickBot="1">
      <c r="A45" s="3593" t="s">
        <v>1640</v>
      </c>
      <c r="B45" s="3594"/>
      <c r="C45" s="3594"/>
      <c r="D45" s="3594"/>
      <c r="E45" s="466">
        <f>E40+E44</f>
        <v>0</v>
      </c>
      <c r="F45" s="467"/>
    </row>
    <row r="46" spans="1:7" s="235" customFormat="1" ht="5.0999999999999996" customHeight="1">
      <c r="A46" s="396"/>
      <c r="B46" s="396"/>
      <c r="C46" s="396"/>
      <c r="D46" s="396"/>
      <c r="E46" s="189"/>
      <c r="F46" s="461"/>
    </row>
    <row r="47" spans="1:7" s="235" customFormat="1" ht="25.05" customHeight="1">
      <c r="A47" s="189"/>
      <c r="B47" s="189"/>
      <c r="C47" s="189"/>
      <c r="D47" s="189"/>
      <c r="E47" s="266"/>
      <c r="F47" s="257"/>
    </row>
    <row r="48" spans="1:7" s="235" customFormat="1" ht="20.100000000000001" customHeight="1" thickBot="1">
      <c r="A48" s="1761" t="s">
        <v>1641</v>
      </c>
      <c r="B48" s="1761"/>
      <c r="C48" s="1761"/>
      <c r="D48" s="1761"/>
      <c r="E48" s="1762"/>
      <c r="F48" s="1763"/>
    </row>
    <row r="49" spans="1:8" s="235" customFormat="1" ht="15" customHeight="1">
      <c r="A49" s="2762" t="s">
        <v>727</v>
      </c>
      <c r="B49" s="2763"/>
      <c r="C49" s="2763"/>
      <c r="D49" s="2748"/>
      <c r="E49" s="2807" t="s">
        <v>728</v>
      </c>
      <c r="F49" s="3587" t="s">
        <v>529</v>
      </c>
    </row>
    <row r="50" spans="1:8" s="235" customFormat="1" ht="15" customHeight="1" thickBot="1">
      <c r="A50" s="3584"/>
      <c r="B50" s="3585"/>
      <c r="C50" s="3585"/>
      <c r="D50" s="3595"/>
      <c r="E50" s="3586"/>
      <c r="F50" s="3588"/>
    </row>
    <row r="51" spans="1:8" s="235" customFormat="1" ht="20.100000000000001" customHeight="1" thickBot="1">
      <c r="A51" s="1764" t="s">
        <v>1642</v>
      </c>
      <c r="B51" s="1765"/>
      <c r="C51" s="1765" t="s">
        <v>1643</v>
      </c>
      <c r="D51" s="1765"/>
      <c r="E51" s="1799">
        <f>'参考様式2-3 交付'!I26</f>
        <v>0</v>
      </c>
      <c r="F51" s="465"/>
    </row>
    <row r="52" spans="1:8" s="235" customFormat="1" ht="20.100000000000001" customHeight="1" thickTop="1" thickBot="1">
      <c r="A52" s="453"/>
      <c r="B52" s="454"/>
      <c r="C52" s="454"/>
      <c r="D52" s="1370" t="s">
        <v>1644</v>
      </c>
      <c r="E52" s="455">
        <f>E51</f>
        <v>0</v>
      </c>
      <c r="F52" s="456"/>
    </row>
    <row r="53" spans="1:8" s="235" customFormat="1" ht="5.0999999999999996" customHeight="1">
      <c r="A53" s="396"/>
      <c r="B53" s="396"/>
      <c r="C53" s="396"/>
      <c r="D53" s="396"/>
      <c r="E53" s="189"/>
      <c r="F53" s="461"/>
    </row>
    <row r="54" spans="1:8" s="235" customFormat="1" ht="13.05" customHeight="1">
      <c r="A54" s="1367" t="s">
        <v>1645</v>
      </c>
      <c r="B54" s="1367"/>
      <c r="C54" s="1367"/>
      <c r="E54" s="1367"/>
      <c r="F54" s="1367"/>
      <c r="G54" s="189"/>
      <c r="H54" s="189"/>
    </row>
    <row r="55" spans="1:8" s="235" customFormat="1" ht="13.05" customHeight="1">
      <c r="A55" s="1367" t="s">
        <v>1646</v>
      </c>
      <c r="B55" s="1367"/>
      <c r="C55" s="1367"/>
      <c r="E55" s="1367"/>
      <c r="F55" s="1367"/>
      <c r="G55" s="189"/>
      <c r="H55" s="189"/>
    </row>
    <row r="56" spans="1:8" s="235" customFormat="1" ht="13.05" customHeight="1">
      <c r="A56" s="1367"/>
      <c r="B56" s="1367"/>
      <c r="C56" s="1367"/>
      <c r="E56" s="1367"/>
      <c r="F56" s="1367"/>
      <c r="G56" s="189"/>
      <c r="H56" s="189"/>
    </row>
    <row r="57" spans="1:8" s="235" customFormat="1" ht="16.5" customHeight="1">
      <c r="A57" s="396"/>
      <c r="B57" s="396"/>
      <c r="C57" s="396"/>
      <c r="D57" s="396"/>
      <c r="E57" s="189"/>
      <c r="F57" s="189"/>
    </row>
    <row r="58" spans="1:8" s="235" customFormat="1" ht="14.25" customHeight="1">
      <c r="D58" s="396"/>
      <c r="E58" s="189"/>
      <c r="F58" s="461"/>
    </row>
  </sheetData>
  <sheetProtection selectLockedCells="1"/>
  <protectedRanges>
    <protectedRange password="CC0B" sqref="E9:E12 E16:E20 E23:E27" name="範囲1"/>
    <protectedRange password="CC0B" sqref="E42:E43 E37:E39 E51" name="範囲1_1"/>
  </protectedRanges>
  <dataConsolidate/>
  <mergeCells count="33">
    <mergeCell ref="A49:D50"/>
    <mergeCell ref="E49:E50"/>
    <mergeCell ref="F49:F50"/>
    <mergeCell ref="F35:F36"/>
    <mergeCell ref="A38:B38"/>
    <mergeCell ref="A39:B39"/>
    <mergeCell ref="A42:B42"/>
    <mergeCell ref="A43:B43"/>
    <mergeCell ref="A45:D45"/>
    <mergeCell ref="E35:E36"/>
    <mergeCell ref="A26:B26"/>
    <mergeCell ref="A27:B27"/>
    <mergeCell ref="A30:D30"/>
    <mergeCell ref="A32:D32"/>
    <mergeCell ref="A35:D36"/>
    <mergeCell ref="A25:B25"/>
    <mergeCell ref="A9:B9"/>
    <mergeCell ref="A10:B10"/>
    <mergeCell ref="A11:B11"/>
    <mergeCell ref="A12:B12"/>
    <mergeCell ref="A16:B16"/>
    <mergeCell ref="A17:B17"/>
    <mergeCell ref="A18:B18"/>
    <mergeCell ref="A19:B19"/>
    <mergeCell ref="A20:B20"/>
    <mergeCell ref="A23:B23"/>
    <mergeCell ref="A24:B24"/>
    <mergeCell ref="A2:F2"/>
    <mergeCell ref="A3:B3"/>
    <mergeCell ref="C3:E3"/>
    <mergeCell ref="A6:D7"/>
    <mergeCell ref="E6:E7"/>
    <mergeCell ref="F6:F7"/>
  </mergeCells>
  <phoneticPr fontId="2"/>
  <printOptions horizontalCentered="1"/>
  <pageMargins left="0.59055118110236227" right="0.39370078740157483" top="0.59055118110236227" bottom="0.59055118110236227" header="0" footer="0"/>
  <pageSetup paperSize="9" scale="77"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F2101-48BC-4A79-8832-502D97406776}">
  <sheetPr>
    <tabColor rgb="FF99FF99"/>
  </sheetPr>
  <dimension ref="A1:K33"/>
  <sheetViews>
    <sheetView showGridLines="0" view="pageBreakPreview" zoomScaleNormal="100" zoomScaleSheetLayoutView="100" workbookViewId="0">
      <selection activeCell="F16" sqref="F16"/>
    </sheetView>
  </sheetViews>
  <sheetFormatPr defaultColWidth="9.5546875" defaultRowHeight="13.2"/>
  <cols>
    <col min="1" max="1" width="9.109375" style="195" customWidth="1"/>
    <col min="2" max="5" width="11.109375" style="195" customWidth="1"/>
    <col min="6" max="6" width="6.109375" style="195" customWidth="1"/>
    <col min="7" max="8" width="6.88671875" style="261" customWidth="1"/>
    <col min="9" max="9" width="16.109375" style="219" customWidth="1"/>
    <col min="10" max="10" width="17.44140625" style="219" customWidth="1"/>
    <col min="11" max="16384" width="9.5546875" style="195"/>
  </cols>
  <sheetData>
    <row r="1" spans="1:11" s="185" customFormat="1" ht="21" customHeight="1">
      <c r="A1" s="186"/>
      <c r="B1" s="186"/>
      <c r="C1" s="186"/>
      <c r="D1" s="186"/>
      <c r="E1" s="186"/>
      <c r="F1" s="186"/>
      <c r="G1" s="187"/>
      <c r="H1" s="186"/>
      <c r="I1" s="188"/>
      <c r="J1" s="187" t="s">
        <v>1422</v>
      </c>
      <c r="K1" s="187"/>
    </row>
    <row r="2" spans="1:11" s="185" customFormat="1" ht="36" customHeight="1">
      <c r="A2" s="3583" t="s">
        <v>766</v>
      </c>
      <c r="B2" s="3583"/>
      <c r="C2" s="3583"/>
      <c r="D2" s="3583"/>
      <c r="E2" s="3583"/>
      <c r="F2" s="3583"/>
      <c r="G2" s="3583"/>
      <c r="H2" s="3583"/>
      <c r="I2" s="3583"/>
      <c r="J2" s="3583"/>
      <c r="K2" s="373"/>
    </row>
    <row r="3" spans="1:11" s="185" customFormat="1" ht="5.25" customHeight="1">
      <c r="A3" s="374"/>
      <c r="B3" s="374"/>
      <c r="C3" s="374"/>
      <c r="D3" s="374"/>
      <c r="E3" s="374"/>
      <c r="F3" s="374"/>
      <c r="G3" s="374"/>
      <c r="H3" s="374"/>
      <c r="I3" s="374"/>
      <c r="J3" s="374"/>
      <c r="K3" s="373"/>
    </row>
    <row r="4" spans="1:11" s="185" customFormat="1" ht="16.5" customHeight="1" thickBot="1">
      <c r="A4" s="374"/>
      <c r="B4" s="374"/>
      <c r="C4" s="374"/>
      <c r="D4" s="374"/>
      <c r="E4" s="374"/>
      <c r="F4" s="374"/>
      <c r="G4" s="374"/>
      <c r="H4" s="374"/>
      <c r="I4" s="374"/>
      <c r="J4" s="374"/>
      <c r="K4" s="373"/>
    </row>
    <row r="5" spans="1:11" s="151" customFormat="1" ht="25.5" customHeight="1" thickBot="1">
      <c r="A5" s="2540" t="s">
        <v>287</v>
      </c>
      <c r="B5" s="2541"/>
      <c r="C5" s="2542"/>
      <c r="D5" s="3529" t="str">
        <f>IF('参考様式1-1'!D3="","",'参考様式1-1'!D3)</f>
        <v/>
      </c>
      <c r="E5" s="3529"/>
      <c r="F5" s="3529"/>
      <c r="G5" s="3529"/>
      <c r="H5" s="3529"/>
      <c r="I5" s="3530"/>
      <c r="J5" s="1459" t="s">
        <v>1648</v>
      </c>
    </row>
    <row r="6" spans="1:11" s="185" customFormat="1" ht="15" customHeight="1">
      <c r="A6" s="374"/>
      <c r="B6" s="374"/>
      <c r="C6" s="374"/>
      <c r="D6" s="374"/>
      <c r="E6" s="374"/>
      <c r="F6" s="374"/>
      <c r="G6" s="374"/>
      <c r="H6" s="374"/>
      <c r="I6" s="374"/>
      <c r="J6" s="374"/>
      <c r="K6" s="373"/>
    </row>
    <row r="7" spans="1:11" s="185" customFormat="1" ht="18" customHeight="1">
      <c r="A7" s="469" t="s">
        <v>1744</v>
      </c>
      <c r="C7" s="469"/>
      <c r="D7" s="469"/>
      <c r="E7" s="469"/>
      <c r="F7" s="469"/>
      <c r="G7" s="469"/>
      <c r="H7" s="469"/>
      <c r="I7" s="469"/>
      <c r="J7" s="469"/>
      <c r="K7" s="373"/>
    </row>
    <row r="8" spans="1:11" s="185" customFormat="1" ht="18" customHeight="1">
      <c r="A8" s="469" t="s">
        <v>1745</v>
      </c>
      <c r="C8" s="469"/>
      <c r="D8" s="469"/>
      <c r="E8" s="469"/>
      <c r="F8" s="469"/>
      <c r="G8" s="469"/>
      <c r="H8" s="469"/>
      <c r="I8" s="469"/>
      <c r="J8" s="469"/>
      <c r="K8" s="373"/>
    </row>
    <row r="9" spans="1:11" s="185" customFormat="1" ht="18" customHeight="1">
      <c r="A9" s="469" t="s">
        <v>1746</v>
      </c>
      <c r="C9" s="469"/>
      <c r="D9" s="469"/>
      <c r="E9" s="469"/>
      <c r="F9" s="469"/>
      <c r="G9" s="469"/>
      <c r="H9" s="469"/>
      <c r="I9" s="469"/>
      <c r="J9" s="469"/>
      <c r="K9" s="373"/>
    </row>
    <row r="10" spans="1:11" s="185" customFormat="1" ht="18" customHeight="1">
      <c r="A10" s="471" t="s">
        <v>1747</v>
      </c>
      <c r="C10" s="471"/>
      <c r="D10" s="471"/>
      <c r="E10" s="471"/>
      <c r="F10" s="471"/>
      <c r="G10" s="471"/>
      <c r="H10" s="471"/>
      <c r="I10" s="471"/>
      <c r="J10" s="471"/>
      <c r="K10" s="373"/>
    </row>
    <row r="11" spans="1:11" s="185" customFormat="1" ht="18" customHeight="1">
      <c r="A11" s="471" t="s">
        <v>1748</v>
      </c>
      <c r="C11" s="471"/>
      <c r="D11" s="471"/>
      <c r="E11" s="471"/>
      <c r="F11" s="471"/>
      <c r="G11" s="471"/>
      <c r="H11" s="471"/>
      <c r="I11" s="471"/>
      <c r="J11" s="471"/>
      <c r="K11" s="373"/>
    </row>
    <row r="12" spans="1:11" s="185" customFormat="1" ht="18" customHeight="1">
      <c r="A12" s="374"/>
      <c r="B12" s="470"/>
      <c r="C12" s="470"/>
      <c r="D12" s="470"/>
      <c r="E12" s="470"/>
      <c r="F12" s="470"/>
      <c r="G12" s="470"/>
      <c r="H12" s="470"/>
      <c r="I12" s="470"/>
      <c r="J12" s="470"/>
      <c r="K12" s="373"/>
    </row>
    <row r="13" spans="1:11" s="185" customFormat="1" ht="18" customHeight="1" thickBot="1">
      <c r="A13" s="373" t="s">
        <v>1328</v>
      </c>
      <c r="B13" s="374"/>
      <c r="C13" s="374"/>
      <c r="D13" s="374"/>
      <c r="E13" s="374"/>
      <c r="F13" s="374"/>
      <c r="G13" s="374"/>
      <c r="H13" s="374"/>
      <c r="I13" s="374"/>
      <c r="J13" s="375"/>
      <c r="K13" s="373"/>
    </row>
    <row r="14" spans="1:11" s="185" customFormat="1" ht="16.5" customHeight="1">
      <c r="A14" s="3596" t="s">
        <v>781</v>
      </c>
      <c r="B14" s="3597"/>
      <c r="C14" s="3597"/>
      <c r="D14" s="3597"/>
      <c r="E14" s="3598"/>
      <c r="F14" s="3602" t="s">
        <v>782</v>
      </c>
      <c r="G14" s="3604" t="s">
        <v>783</v>
      </c>
      <c r="H14" s="3598"/>
      <c r="I14" s="3606" t="s">
        <v>728</v>
      </c>
      <c r="J14" s="3608" t="s">
        <v>529</v>
      </c>
      <c r="K14" s="373"/>
    </row>
    <row r="15" spans="1:11" s="185" customFormat="1" ht="16.5" customHeight="1" thickBot="1">
      <c r="A15" s="3599"/>
      <c r="B15" s="3600"/>
      <c r="C15" s="3600"/>
      <c r="D15" s="3600"/>
      <c r="E15" s="3601"/>
      <c r="F15" s="3603"/>
      <c r="G15" s="3605"/>
      <c r="H15" s="3601"/>
      <c r="I15" s="3607"/>
      <c r="J15" s="3609"/>
      <c r="K15" s="373"/>
    </row>
    <row r="16" spans="1:11" s="185" customFormat="1" ht="25.05" customHeight="1">
      <c r="A16" s="3614" t="s">
        <v>784</v>
      </c>
      <c r="B16" s="3615"/>
      <c r="C16" s="3615"/>
      <c r="D16" s="3615"/>
      <c r="E16" s="3616"/>
      <c r="F16" s="472" t="s">
        <v>117</v>
      </c>
      <c r="G16" s="473"/>
      <c r="H16" s="474" t="s">
        <v>785</v>
      </c>
      <c r="I16" s="475"/>
      <c r="J16" s="476"/>
      <c r="K16" s="373"/>
    </row>
    <row r="17" spans="1:11" s="185" customFormat="1" ht="25.05" customHeight="1">
      <c r="A17" s="3610" t="s">
        <v>786</v>
      </c>
      <c r="B17" s="3611"/>
      <c r="C17" s="3611"/>
      <c r="D17" s="3611"/>
      <c r="E17" s="3612"/>
      <c r="F17" s="477" t="s">
        <v>117</v>
      </c>
      <c r="G17" s="478"/>
      <c r="H17" s="479" t="s">
        <v>785</v>
      </c>
      <c r="I17" s="480"/>
      <c r="J17" s="481"/>
      <c r="K17" s="373"/>
    </row>
    <row r="18" spans="1:11" s="185" customFormat="1" ht="25.05" customHeight="1">
      <c r="A18" s="3610" t="s">
        <v>787</v>
      </c>
      <c r="B18" s="3611"/>
      <c r="C18" s="3611"/>
      <c r="D18" s="3611"/>
      <c r="E18" s="3612"/>
      <c r="F18" s="477" t="s">
        <v>117</v>
      </c>
      <c r="G18" s="478"/>
      <c r="H18" s="479" t="s">
        <v>785</v>
      </c>
      <c r="I18" s="480"/>
      <c r="J18" s="481"/>
      <c r="K18" s="373"/>
    </row>
    <row r="19" spans="1:11" s="185" customFormat="1" ht="25.05" customHeight="1">
      <c r="A19" s="3610" t="s">
        <v>788</v>
      </c>
      <c r="B19" s="3611"/>
      <c r="C19" s="3611"/>
      <c r="D19" s="3611"/>
      <c r="E19" s="3612"/>
      <c r="F19" s="477" t="s">
        <v>117</v>
      </c>
      <c r="G19" s="478"/>
      <c r="H19" s="479" t="s">
        <v>785</v>
      </c>
      <c r="I19" s="480"/>
      <c r="J19" s="481"/>
      <c r="K19" s="373"/>
    </row>
    <row r="20" spans="1:11" s="185" customFormat="1" ht="25.05" customHeight="1">
      <c r="A20" s="3610" t="s">
        <v>789</v>
      </c>
      <c r="B20" s="3611"/>
      <c r="C20" s="3611"/>
      <c r="D20" s="3611"/>
      <c r="E20" s="3612"/>
      <c r="F20" s="477" t="s">
        <v>117</v>
      </c>
      <c r="G20" s="478"/>
      <c r="H20" s="479" t="s">
        <v>785</v>
      </c>
      <c r="I20" s="480"/>
      <c r="J20" s="481"/>
      <c r="K20" s="373"/>
    </row>
    <row r="21" spans="1:11" s="185" customFormat="1" ht="25.05" customHeight="1">
      <c r="A21" s="3610" t="s">
        <v>790</v>
      </c>
      <c r="B21" s="3611"/>
      <c r="C21" s="3611"/>
      <c r="D21" s="3611"/>
      <c r="E21" s="3612"/>
      <c r="F21" s="477" t="s">
        <v>117</v>
      </c>
      <c r="G21" s="478"/>
      <c r="H21" s="479" t="s">
        <v>785</v>
      </c>
      <c r="I21" s="480"/>
      <c r="J21" s="481"/>
      <c r="K21" s="373"/>
    </row>
    <row r="22" spans="1:11" s="185" customFormat="1" ht="25.05" customHeight="1">
      <c r="A22" s="3610" t="s">
        <v>791</v>
      </c>
      <c r="B22" s="3611"/>
      <c r="C22" s="3611"/>
      <c r="D22" s="3611"/>
      <c r="E22" s="3612"/>
      <c r="F22" s="477" t="s">
        <v>117</v>
      </c>
      <c r="G22" s="478"/>
      <c r="H22" s="479" t="s">
        <v>785</v>
      </c>
      <c r="I22" s="480"/>
      <c r="J22" s="481"/>
      <c r="K22" s="373"/>
    </row>
    <row r="23" spans="1:11" s="185" customFormat="1" ht="25.05" customHeight="1">
      <c r="A23" s="482"/>
      <c r="B23" s="3613" t="s">
        <v>792</v>
      </c>
      <c r="C23" s="3611"/>
      <c r="D23" s="3611"/>
      <c r="E23" s="3612"/>
      <c r="F23" s="477" t="s">
        <v>117</v>
      </c>
      <c r="G23" s="478"/>
      <c r="H23" s="479" t="s">
        <v>785</v>
      </c>
      <c r="I23" s="480"/>
      <c r="J23" s="481"/>
      <c r="K23" s="373"/>
    </row>
    <row r="24" spans="1:11" s="185" customFormat="1" ht="25.05" customHeight="1">
      <c r="A24" s="483" t="s">
        <v>793</v>
      </c>
      <c r="B24" s="3613" t="s">
        <v>794</v>
      </c>
      <c r="C24" s="3611"/>
      <c r="D24" s="3611"/>
      <c r="E24" s="3612"/>
      <c r="F24" s="477" t="s">
        <v>117</v>
      </c>
      <c r="G24" s="478"/>
      <c r="H24" s="479" t="s">
        <v>785</v>
      </c>
      <c r="I24" s="480"/>
      <c r="J24" s="481"/>
      <c r="K24" s="373"/>
    </row>
    <row r="25" spans="1:11" s="185" customFormat="1" ht="25.05" customHeight="1" thickBot="1">
      <c r="A25" s="484"/>
      <c r="B25" s="3613" t="s">
        <v>795</v>
      </c>
      <c r="C25" s="3611"/>
      <c r="D25" s="3611"/>
      <c r="E25" s="3612"/>
      <c r="F25" s="485" t="s">
        <v>117</v>
      </c>
      <c r="G25" s="478"/>
      <c r="H25" s="479" t="s">
        <v>785</v>
      </c>
      <c r="I25" s="480"/>
      <c r="J25" s="481"/>
      <c r="K25" s="373"/>
    </row>
    <row r="26" spans="1:11" s="185" customFormat="1" ht="30" customHeight="1" thickTop="1" thickBot="1">
      <c r="A26" s="453" t="s">
        <v>1298</v>
      </c>
      <c r="B26" s="486"/>
      <c r="C26" s="454"/>
      <c r="D26" s="454"/>
      <c r="E26" s="454"/>
      <c r="F26" s="395"/>
      <c r="G26" s="487">
        <f>SUM(G16:G25)</f>
        <v>0</v>
      </c>
      <c r="H26" s="488" t="s">
        <v>797</v>
      </c>
      <c r="I26" s="489">
        <f>SUM(I16:I25)</f>
        <v>0</v>
      </c>
      <c r="J26" s="490"/>
      <c r="K26" s="373"/>
    </row>
    <row r="27" spans="1:11" ht="4.5" customHeight="1"/>
    <row r="28" spans="1:11" ht="16.5" customHeight="1">
      <c r="A28" s="235" t="s">
        <v>1743</v>
      </c>
      <c r="B28" s="235"/>
      <c r="C28" s="235"/>
      <c r="D28" s="235"/>
      <c r="E28" s="235"/>
      <c r="F28" s="235"/>
    </row>
    <row r="29" spans="1:11" ht="16.5" customHeight="1">
      <c r="A29" s="235" t="s">
        <v>798</v>
      </c>
      <c r="B29" s="235"/>
      <c r="C29" s="235"/>
      <c r="D29" s="235"/>
      <c r="E29" s="235"/>
      <c r="F29" s="235"/>
    </row>
    <row r="30" spans="1:11" ht="16.5" customHeight="1">
      <c r="A30" s="235"/>
      <c r="B30" s="235"/>
      <c r="C30" s="235"/>
      <c r="D30" s="235"/>
      <c r="E30" s="235"/>
      <c r="F30" s="235"/>
    </row>
    <row r="31" spans="1:11" ht="16.5" customHeight="1">
      <c r="A31" s="1367" t="s">
        <v>1329</v>
      </c>
      <c r="C31" s="235"/>
      <c r="D31" s="235"/>
      <c r="E31" s="235"/>
      <c r="F31" s="235"/>
    </row>
    <row r="32" spans="1:11" ht="16.5" customHeight="1">
      <c r="A32" s="1367" t="s">
        <v>1591</v>
      </c>
      <c r="C32" s="235"/>
      <c r="D32" s="235"/>
      <c r="E32" s="235"/>
      <c r="F32" s="235"/>
    </row>
    <row r="33" spans="1:1">
      <c r="A33" s="1367" t="s">
        <v>269</v>
      </c>
    </row>
  </sheetData>
  <sheetProtection selectLockedCells="1"/>
  <mergeCells count="18">
    <mergeCell ref="A22:E22"/>
    <mergeCell ref="B23:E23"/>
    <mergeCell ref="B24:E24"/>
    <mergeCell ref="B25:E25"/>
    <mergeCell ref="A16:E16"/>
    <mergeCell ref="A17:E17"/>
    <mergeCell ref="A18:E18"/>
    <mergeCell ref="A19:E19"/>
    <mergeCell ref="A20:E20"/>
    <mergeCell ref="A21:E21"/>
    <mergeCell ref="A2:J2"/>
    <mergeCell ref="A14:E15"/>
    <mergeCell ref="F14:F15"/>
    <mergeCell ref="G14:H15"/>
    <mergeCell ref="I14:I15"/>
    <mergeCell ref="J14:J15"/>
    <mergeCell ref="A5:C5"/>
    <mergeCell ref="D5:I5"/>
  </mergeCells>
  <phoneticPr fontId="2"/>
  <conditionalFormatting sqref="I16:I25">
    <cfRule type="expression" dxfId="8" priority="1" stopIfTrue="1">
      <formula>(#REF!="")</formula>
    </cfRule>
  </conditionalFormatting>
  <dataValidations count="1">
    <dataValidation type="list" allowBlank="1" showInputMessage="1" showErrorMessage="1" sqref="F16:F25" xr:uid="{379F178B-856C-4B73-959A-DEB4E2848866}">
      <formula1>"□,■"</formula1>
    </dataValidation>
  </dataValidations>
  <printOptions horizontalCentered="1"/>
  <pageMargins left="0.78740157480314965" right="0.39370078740157483" top="0.59055118110236227" bottom="0.59055118110236227" header="0" footer="0"/>
  <pageSetup paperSize="9" scale="90"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tabColor rgb="FFFFFF00"/>
  </sheetPr>
  <dimension ref="A1:I87"/>
  <sheetViews>
    <sheetView showGridLines="0" view="pageBreakPreview" zoomScaleNormal="100" zoomScaleSheetLayoutView="100" workbookViewId="0">
      <selection activeCell="E9" sqref="E9"/>
    </sheetView>
  </sheetViews>
  <sheetFormatPr defaultColWidth="9.5546875" defaultRowHeight="13.2"/>
  <cols>
    <col min="1" max="1" width="11.109375" style="195" customWidth="1"/>
    <col min="2" max="2" width="19.88671875" style="195" customWidth="1"/>
    <col min="3" max="3" width="9.109375" style="195" customWidth="1"/>
    <col min="4" max="5" width="8.109375" style="195" customWidth="1"/>
    <col min="6" max="6" width="24.109375" style="195" customWidth="1"/>
    <col min="7" max="7" width="13.44140625" style="195" customWidth="1"/>
    <col min="8" max="8" width="13.44140625" style="219" customWidth="1"/>
    <col min="9" max="16384" width="9.5546875" style="195"/>
  </cols>
  <sheetData>
    <row r="1" spans="1:9" s="185" customFormat="1" ht="21" customHeight="1" thickBot="1">
      <c r="A1" s="491" t="s">
        <v>799</v>
      </c>
      <c r="B1" s="492"/>
      <c r="C1" s="493"/>
      <c r="D1" s="493"/>
      <c r="E1" s="493"/>
      <c r="F1" s="493"/>
      <c r="G1" s="186"/>
      <c r="H1" s="187" t="s">
        <v>1423</v>
      </c>
      <c r="I1" s="186"/>
    </row>
    <row r="2" spans="1:9" s="185" customFormat="1" ht="36" customHeight="1">
      <c r="A2" s="3617" t="s">
        <v>847</v>
      </c>
      <c r="B2" s="3618"/>
      <c r="C2" s="3618"/>
      <c r="D2" s="3618"/>
      <c r="E2" s="3618"/>
      <c r="F2" s="3618"/>
      <c r="G2" s="3618"/>
      <c r="H2" s="3618"/>
      <c r="I2" s="1794" t="s">
        <v>218</v>
      </c>
    </row>
    <row r="3" spans="1:9" s="185" customFormat="1" ht="4.5" customHeight="1">
      <c r="A3" s="470"/>
      <c r="B3" s="436"/>
      <c r="C3" s="436"/>
      <c r="D3" s="436"/>
      <c r="E3" s="436"/>
      <c r="F3" s="436"/>
      <c r="G3" s="436"/>
      <c r="H3" s="436"/>
      <c r="I3" s="373"/>
    </row>
    <row r="4" spans="1:9" s="185" customFormat="1" ht="12" customHeight="1">
      <c r="A4" s="3619" t="s">
        <v>1403</v>
      </c>
      <c r="B4" s="3619"/>
      <c r="C4" s="3619"/>
      <c r="D4" s="3619"/>
      <c r="E4" s="3619"/>
      <c r="F4" s="3619"/>
      <c r="G4" s="3619"/>
      <c r="H4" s="3619"/>
      <c r="I4" s="373"/>
    </row>
    <row r="5" spans="1:9" s="185" customFormat="1" ht="12" customHeight="1">
      <c r="A5" s="3619"/>
      <c r="B5" s="3619"/>
      <c r="C5" s="3619"/>
      <c r="D5" s="3619"/>
      <c r="E5" s="3619"/>
      <c r="F5" s="3619"/>
      <c r="G5" s="3619"/>
      <c r="H5" s="3619"/>
      <c r="I5" s="373"/>
    </row>
    <row r="6" spans="1:9" s="185" customFormat="1" ht="4.5" customHeight="1" thickBot="1">
      <c r="A6" s="470"/>
      <c r="B6" s="436"/>
      <c r="C6" s="436"/>
      <c r="D6" s="436"/>
      <c r="E6" s="436"/>
      <c r="F6" s="436"/>
      <c r="G6" s="436"/>
      <c r="H6" s="436"/>
      <c r="I6" s="373"/>
    </row>
    <row r="7" spans="1:9" ht="16.5" customHeight="1">
      <c r="A7" s="3531" t="s">
        <v>726</v>
      </c>
      <c r="B7" s="2851"/>
      <c r="C7" s="3531" t="s">
        <v>727</v>
      </c>
      <c r="D7" s="3534"/>
      <c r="E7" s="3534"/>
      <c r="F7" s="3534"/>
      <c r="G7" s="2851"/>
      <c r="H7" s="3536" t="s">
        <v>800</v>
      </c>
    </row>
    <row r="8" spans="1:9" ht="16.5" customHeight="1" thickBot="1">
      <c r="A8" s="3532"/>
      <c r="B8" s="3533"/>
      <c r="C8" s="3532"/>
      <c r="D8" s="3535"/>
      <c r="E8" s="3535"/>
      <c r="F8" s="3535"/>
      <c r="G8" s="3533"/>
      <c r="H8" s="3620"/>
    </row>
    <row r="9" spans="1:9" ht="17.25" customHeight="1">
      <c r="A9" s="376" t="s">
        <v>729</v>
      </c>
      <c r="B9" s="3621" t="s">
        <v>801</v>
      </c>
      <c r="C9" s="494"/>
      <c r="D9" s="495" t="s">
        <v>802</v>
      </c>
      <c r="E9" s="496"/>
      <c r="F9" s="497"/>
      <c r="G9" s="498" t="s">
        <v>731</v>
      </c>
      <c r="H9" s="499"/>
      <c r="I9" s="292"/>
    </row>
    <row r="10" spans="1:9" ht="17.25" customHeight="1">
      <c r="A10" s="378"/>
      <c r="B10" s="3622"/>
      <c r="C10" s="500"/>
      <c r="D10" s="501" t="s">
        <v>803</v>
      </c>
      <c r="E10" s="502"/>
      <c r="F10" s="503"/>
      <c r="G10" s="504" t="s">
        <v>731</v>
      </c>
      <c r="H10" s="505"/>
      <c r="I10" s="292"/>
    </row>
    <row r="11" spans="1:9" ht="17.25" customHeight="1">
      <c r="A11" s="378"/>
      <c r="B11" s="517"/>
      <c r="C11" s="549"/>
      <c r="D11" s="550" t="s">
        <v>835</v>
      </c>
      <c r="E11" s="551"/>
      <c r="F11" s="552"/>
      <c r="G11" s="553" t="s">
        <v>731</v>
      </c>
      <c r="H11" s="506"/>
      <c r="I11" s="292"/>
    </row>
    <row r="12" spans="1:9" ht="17.25" customHeight="1">
      <c r="A12" s="378"/>
      <c r="B12" s="507"/>
      <c r="C12" s="1472"/>
      <c r="D12" s="302" t="s">
        <v>805</v>
      </c>
      <c r="E12" s="301"/>
      <c r="F12" s="303"/>
      <c r="G12" s="1474" t="s">
        <v>806</v>
      </c>
      <c r="H12" s="1471">
        <f>SUM(H9:H11)</f>
        <v>0</v>
      </c>
      <c r="I12" s="292"/>
    </row>
    <row r="13" spans="1:9" ht="17.25" customHeight="1">
      <c r="A13" s="378"/>
      <c r="B13" s="3623" t="s">
        <v>732</v>
      </c>
      <c r="C13" s="508"/>
      <c r="D13" s="509" t="s">
        <v>802</v>
      </c>
      <c r="E13" s="510"/>
      <c r="F13" s="511"/>
      <c r="G13" s="512" t="s">
        <v>807</v>
      </c>
      <c r="H13" s="513"/>
      <c r="I13" s="292"/>
    </row>
    <row r="14" spans="1:9" ht="17.25" customHeight="1">
      <c r="A14" s="378"/>
      <c r="B14" s="3622"/>
      <c r="C14" s="500"/>
      <c r="D14" s="501" t="s">
        <v>803</v>
      </c>
      <c r="E14" s="502"/>
      <c r="F14" s="503"/>
      <c r="G14" s="504" t="s">
        <v>807</v>
      </c>
      <c r="H14" s="505"/>
      <c r="I14" s="292"/>
    </row>
    <row r="15" spans="1:9" ht="17.25" customHeight="1">
      <c r="A15" s="378"/>
      <c r="B15" s="385"/>
      <c r="C15" s="549"/>
      <c r="D15" s="550" t="s">
        <v>804</v>
      </c>
      <c r="E15" s="551"/>
      <c r="F15" s="552"/>
      <c r="G15" s="553" t="s">
        <v>733</v>
      </c>
      <c r="H15" s="506"/>
      <c r="I15" s="292"/>
    </row>
    <row r="16" spans="1:9" ht="17.25" customHeight="1">
      <c r="A16" s="378"/>
      <c r="B16" s="392"/>
      <c r="C16" s="1472"/>
      <c r="D16" s="302" t="s">
        <v>805</v>
      </c>
      <c r="E16" s="301"/>
      <c r="F16" s="303"/>
      <c r="G16" s="1475" t="s">
        <v>808</v>
      </c>
      <c r="H16" s="1470">
        <f>SUM(H13:H15)</f>
        <v>0</v>
      </c>
      <c r="I16" s="292"/>
    </row>
    <row r="17" spans="1:9" ht="17.25" customHeight="1">
      <c r="A17" s="378"/>
      <c r="B17" s="3623" t="s">
        <v>1598</v>
      </c>
      <c r="C17" s="508"/>
      <c r="D17" s="509" t="s">
        <v>802</v>
      </c>
      <c r="E17" s="510"/>
      <c r="F17" s="511"/>
      <c r="G17" s="554" t="s">
        <v>751</v>
      </c>
      <c r="H17" s="513"/>
      <c r="I17" s="1405" t="s">
        <v>1319</v>
      </c>
    </row>
    <row r="18" spans="1:9" ht="17.25" customHeight="1">
      <c r="A18" s="378"/>
      <c r="B18" s="3622"/>
      <c r="C18" s="500"/>
      <c r="D18" s="501" t="s">
        <v>803</v>
      </c>
      <c r="E18" s="502"/>
      <c r="F18" s="503"/>
      <c r="G18" s="504" t="s">
        <v>836</v>
      </c>
      <c r="H18" s="505"/>
      <c r="I18" s="1405"/>
    </row>
    <row r="19" spans="1:9" ht="17.25" customHeight="1">
      <c r="A19" s="378"/>
      <c r="B19" s="385"/>
      <c r="C19" s="549"/>
      <c r="D19" s="550" t="s">
        <v>804</v>
      </c>
      <c r="E19" s="551"/>
      <c r="F19" s="552"/>
      <c r="G19" s="553" t="s">
        <v>836</v>
      </c>
      <c r="H19" s="506"/>
      <c r="I19" s="1405"/>
    </row>
    <row r="20" spans="1:9" ht="17.25" customHeight="1">
      <c r="A20" s="378"/>
      <c r="B20" s="392"/>
      <c r="C20" s="1472"/>
      <c r="D20" s="302" t="s">
        <v>805</v>
      </c>
      <c r="E20" s="301"/>
      <c r="F20" s="303"/>
      <c r="G20" s="1475" t="s">
        <v>837</v>
      </c>
      <c r="H20" s="1470">
        <f>SUM(H17:H19)</f>
        <v>0</v>
      </c>
      <c r="I20" s="1405"/>
    </row>
    <row r="21" spans="1:9" ht="17.25" customHeight="1" thickBot="1">
      <c r="A21" s="381"/>
      <c r="B21" s="382" t="s">
        <v>734</v>
      </c>
      <c r="C21" s="1476" t="s">
        <v>838</v>
      </c>
      <c r="D21" s="1477"/>
      <c r="E21" s="1477"/>
      <c r="F21" s="1477"/>
      <c r="G21" s="1478"/>
      <c r="H21" s="1467">
        <f>SUM(H12,H16,H20)</f>
        <v>0</v>
      </c>
      <c r="I21" s="1405" t="s">
        <v>1317</v>
      </c>
    </row>
    <row r="22" spans="1:9" ht="17.25" customHeight="1">
      <c r="A22" s="3624" t="s">
        <v>735</v>
      </c>
      <c r="B22" s="3621" t="s">
        <v>809</v>
      </c>
      <c r="C22" s="390"/>
      <c r="D22" s="515" t="s">
        <v>810</v>
      </c>
      <c r="E22" s="496"/>
      <c r="F22" s="497"/>
      <c r="G22" s="498" t="s">
        <v>737</v>
      </c>
      <c r="H22" s="499"/>
      <c r="I22" s="1405" t="s">
        <v>1318</v>
      </c>
    </row>
    <row r="23" spans="1:9" ht="17.25" customHeight="1">
      <c r="A23" s="3625"/>
      <c r="B23" s="3622"/>
      <c r="C23" s="388" t="s">
        <v>811</v>
      </c>
      <c r="D23" s="516" t="s">
        <v>812</v>
      </c>
      <c r="E23" s="502"/>
      <c r="F23" s="503"/>
      <c r="G23" s="504" t="s">
        <v>813</v>
      </c>
      <c r="H23" s="505"/>
      <c r="I23" s="292"/>
    </row>
    <row r="24" spans="1:9" ht="17.25" customHeight="1">
      <c r="A24" s="378"/>
      <c r="B24" s="517"/>
      <c r="C24" s="388"/>
      <c r="D24" s="525" t="s">
        <v>804</v>
      </c>
      <c r="E24" s="551"/>
      <c r="F24" s="552"/>
      <c r="G24" s="555" t="s">
        <v>813</v>
      </c>
      <c r="H24" s="506"/>
      <c r="I24" s="292"/>
    </row>
    <row r="25" spans="1:9" ht="17.25" customHeight="1">
      <c r="A25" s="378"/>
      <c r="B25" s="517"/>
      <c r="C25" s="518"/>
      <c r="D25" s="1473" t="s">
        <v>231</v>
      </c>
      <c r="E25" s="301"/>
      <c r="F25" s="303"/>
      <c r="G25" s="1475" t="s">
        <v>815</v>
      </c>
      <c r="H25" s="1466">
        <f>SUM(H22:H24)</f>
        <v>0</v>
      </c>
      <c r="I25" s="292"/>
    </row>
    <row r="26" spans="1:9" ht="17.25" customHeight="1">
      <c r="A26" s="378"/>
      <c r="B26" s="517"/>
      <c r="C26" s="519"/>
      <c r="D26" s="520" t="s">
        <v>810</v>
      </c>
      <c r="E26" s="510"/>
      <c r="F26" s="511"/>
      <c r="G26" s="512" t="s">
        <v>739</v>
      </c>
      <c r="H26" s="513"/>
      <c r="I26" s="292"/>
    </row>
    <row r="27" spans="1:9" ht="17.25" customHeight="1">
      <c r="A27" s="378"/>
      <c r="B27" s="517"/>
      <c r="C27" s="388" t="s">
        <v>816</v>
      </c>
      <c r="D27" s="516" t="s">
        <v>812</v>
      </c>
      <c r="E27" s="502"/>
      <c r="F27" s="503"/>
      <c r="G27" s="504" t="s">
        <v>817</v>
      </c>
      <c r="H27" s="505"/>
      <c r="I27" s="292"/>
    </row>
    <row r="28" spans="1:9" ht="17.25" customHeight="1">
      <c r="A28" s="378"/>
      <c r="B28" s="517"/>
      <c r="C28" s="388"/>
      <c r="D28" s="525" t="s">
        <v>804</v>
      </c>
      <c r="E28" s="551"/>
      <c r="F28" s="552"/>
      <c r="G28" s="555" t="s">
        <v>817</v>
      </c>
      <c r="H28" s="506"/>
      <c r="I28" s="292"/>
    </row>
    <row r="29" spans="1:9" ht="17.25" customHeight="1">
      <c r="A29" s="378"/>
      <c r="B29" s="517"/>
      <c r="C29" s="518"/>
      <c r="D29" s="1473" t="s">
        <v>231</v>
      </c>
      <c r="E29" s="301"/>
      <c r="F29" s="303"/>
      <c r="G29" s="1475" t="s">
        <v>818</v>
      </c>
      <c r="H29" s="1466">
        <f>SUM(H26:H28)</f>
        <v>0</v>
      </c>
      <c r="I29" s="292"/>
    </row>
    <row r="30" spans="1:9" ht="17.25" customHeight="1">
      <c r="A30" s="378"/>
      <c r="B30" s="517"/>
      <c r="C30" s="2834" t="s">
        <v>814</v>
      </c>
      <c r="D30" s="3628"/>
      <c r="E30" s="1479" t="s">
        <v>839</v>
      </c>
      <c r="F30" s="301"/>
      <c r="G30" s="1480"/>
      <c r="H30" s="1466">
        <f>SUM(H25,H29)</f>
        <v>0</v>
      </c>
      <c r="I30" s="292"/>
    </row>
    <row r="31" spans="1:9" ht="17.25" customHeight="1">
      <c r="A31" s="521"/>
      <c r="B31" s="3623" t="s">
        <v>732</v>
      </c>
      <c r="C31" s="1481"/>
      <c r="D31" s="1482" t="s">
        <v>840</v>
      </c>
      <c r="E31" s="1483"/>
      <c r="F31" s="1483"/>
      <c r="G31" s="512" t="s">
        <v>819</v>
      </c>
      <c r="H31" s="513"/>
      <c r="I31" s="522"/>
    </row>
    <row r="32" spans="1:9" ht="17.25" customHeight="1">
      <c r="A32" s="521"/>
      <c r="B32" s="3622"/>
      <c r="C32" s="1484"/>
      <c r="D32" s="1485" t="s">
        <v>841</v>
      </c>
      <c r="E32" s="1486"/>
      <c r="F32" s="1486"/>
      <c r="G32" s="504" t="s">
        <v>820</v>
      </c>
      <c r="H32" s="505"/>
      <c r="I32" s="522"/>
    </row>
    <row r="33" spans="1:9" ht="17.25" customHeight="1">
      <c r="A33" s="521"/>
      <c r="B33" s="385"/>
      <c r="C33" s="1487"/>
      <c r="D33" s="1488" t="s">
        <v>842</v>
      </c>
      <c r="E33" s="1489"/>
      <c r="F33" s="1489"/>
      <c r="G33" s="555" t="s">
        <v>820</v>
      </c>
      <c r="H33" s="506"/>
      <c r="I33" s="522"/>
    </row>
    <row r="34" spans="1:9" ht="17.25" customHeight="1">
      <c r="A34" s="521"/>
      <c r="B34" s="385"/>
      <c r="C34" s="523"/>
      <c r="D34" s="1490" t="s">
        <v>814</v>
      </c>
      <c r="E34" s="1491"/>
      <c r="F34" s="1491"/>
      <c r="G34" s="1475" t="s">
        <v>821</v>
      </c>
      <c r="H34" s="1470">
        <f>SUM(H31:H33)</f>
        <v>0</v>
      </c>
      <c r="I34" s="522"/>
    </row>
    <row r="35" spans="1:9" ht="17.25" customHeight="1">
      <c r="A35" s="378"/>
      <c r="B35" s="385"/>
      <c r="C35" s="519"/>
      <c r="D35" s="1492" t="s">
        <v>822</v>
      </c>
      <c r="E35" s="556" t="s">
        <v>810</v>
      </c>
      <c r="F35" s="557"/>
      <c r="G35" s="512" t="s">
        <v>823</v>
      </c>
      <c r="H35" s="513"/>
      <c r="I35" s="292"/>
    </row>
    <row r="36" spans="1:9" ht="17.25" customHeight="1">
      <c r="A36" s="378"/>
      <c r="B36" s="385"/>
      <c r="C36" s="388"/>
      <c r="D36" s="524"/>
      <c r="E36" s="558" t="s">
        <v>812</v>
      </c>
      <c r="F36" s="559"/>
      <c r="G36" s="504" t="s">
        <v>824</v>
      </c>
      <c r="H36" s="505"/>
      <c r="I36" s="292"/>
    </row>
    <row r="37" spans="1:9" ht="17.25" customHeight="1">
      <c r="A37" s="378"/>
      <c r="B37" s="385"/>
      <c r="C37" s="388"/>
      <c r="D37" s="524"/>
      <c r="E37" s="553" t="s">
        <v>804</v>
      </c>
      <c r="F37" s="560"/>
      <c r="G37" s="555" t="s">
        <v>824</v>
      </c>
      <c r="H37" s="506"/>
      <c r="I37" s="292"/>
    </row>
    <row r="38" spans="1:9" ht="17.25" customHeight="1">
      <c r="A38" s="378"/>
      <c r="B38" s="385"/>
      <c r="C38" s="388"/>
      <c r="D38" s="1493"/>
      <c r="E38" s="1473" t="s">
        <v>762</v>
      </c>
      <c r="F38" s="303"/>
      <c r="G38" s="1475" t="s">
        <v>825</v>
      </c>
      <c r="H38" s="1466">
        <f>SUM(H35:H37)</f>
        <v>0</v>
      </c>
      <c r="I38" s="292"/>
    </row>
    <row r="39" spans="1:9" ht="17.25" customHeight="1">
      <c r="A39" s="378"/>
      <c r="B39" s="385"/>
      <c r="C39" s="388" t="s">
        <v>742</v>
      </c>
      <c r="D39" s="526" t="s">
        <v>738</v>
      </c>
      <c r="E39" s="556" t="s">
        <v>810</v>
      </c>
      <c r="F39" s="557"/>
      <c r="G39" s="512" t="s">
        <v>826</v>
      </c>
      <c r="H39" s="513"/>
      <c r="I39" s="292"/>
    </row>
    <row r="40" spans="1:9" ht="17.25" customHeight="1">
      <c r="A40" s="388"/>
      <c r="B40" s="385"/>
      <c r="C40" s="388"/>
      <c r="D40" s="524"/>
      <c r="E40" s="558" t="s">
        <v>812</v>
      </c>
      <c r="F40" s="559"/>
      <c r="G40" s="504" t="s">
        <v>827</v>
      </c>
      <c r="H40" s="505"/>
      <c r="I40" s="292"/>
    </row>
    <row r="41" spans="1:9" ht="17.25" customHeight="1">
      <c r="A41" s="388"/>
      <c r="B41" s="385"/>
      <c r="C41" s="388"/>
      <c r="D41" s="524"/>
      <c r="E41" s="553" t="s">
        <v>804</v>
      </c>
      <c r="F41" s="560"/>
      <c r="G41" s="555" t="s">
        <v>827</v>
      </c>
      <c r="H41" s="506"/>
      <c r="I41" s="292"/>
    </row>
    <row r="42" spans="1:9" ht="17.25" customHeight="1">
      <c r="A42" s="388"/>
      <c r="B42" s="385"/>
      <c r="C42" s="1494"/>
      <c r="D42" s="1493"/>
      <c r="E42" s="1473" t="s">
        <v>762</v>
      </c>
      <c r="F42" s="303"/>
      <c r="G42" s="1475" t="s">
        <v>828</v>
      </c>
      <c r="H42" s="1466">
        <f>SUM(H39:H41)</f>
        <v>0</v>
      </c>
      <c r="I42" s="292"/>
    </row>
    <row r="43" spans="1:9" ht="17.25" customHeight="1">
      <c r="A43" s="388"/>
      <c r="B43" s="3623" t="s">
        <v>1598</v>
      </c>
      <c r="C43" s="1481"/>
      <c r="D43" s="1482" t="s">
        <v>840</v>
      </c>
      <c r="E43" s="1483"/>
      <c r="F43" s="511"/>
      <c r="G43" s="554" t="s">
        <v>1385</v>
      </c>
      <c r="H43" s="513"/>
      <c r="I43" s="219"/>
    </row>
    <row r="44" spans="1:9" ht="17.25" customHeight="1">
      <c r="A44" s="388"/>
      <c r="B44" s="3622"/>
      <c r="C44" s="1484"/>
      <c r="D44" s="1485" t="s">
        <v>841</v>
      </c>
      <c r="E44" s="1486"/>
      <c r="F44" s="503"/>
      <c r="G44" s="504" t="s">
        <v>1386</v>
      </c>
      <c r="H44" s="505"/>
      <c r="I44" s="219"/>
    </row>
    <row r="45" spans="1:9" ht="17.25" customHeight="1">
      <c r="A45" s="388"/>
      <c r="B45" s="517"/>
      <c r="C45" s="1495"/>
      <c r="D45" s="1488" t="s">
        <v>842</v>
      </c>
      <c r="E45" s="1489"/>
      <c r="F45" s="552"/>
      <c r="G45" s="553" t="s">
        <v>1386</v>
      </c>
      <c r="H45" s="506"/>
      <c r="I45" s="219"/>
    </row>
    <row r="46" spans="1:9" ht="17.25" customHeight="1" thickBot="1">
      <c r="A46" s="394"/>
      <c r="B46" s="561"/>
      <c r="C46" s="1496"/>
      <c r="D46" s="1497" t="s">
        <v>805</v>
      </c>
      <c r="E46" s="1498"/>
      <c r="F46" s="1499"/>
      <c r="G46" s="1531" t="s">
        <v>1387</v>
      </c>
      <c r="H46" s="1467">
        <f>SUM(H43:H45)</f>
        <v>0</v>
      </c>
      <c r="I46" s="219"/>
    </row>
    <row r="47" spans="1:9" ht="4.5" customHeight="1" thickBot="1">
      <c r="A47" s="529"/>
      <c r="B47" s="185"/>
      <c r="C47" s="530"/>
      <c r="D47" s="530"/>
      <c r="E47" s="185"/>
      <c r="F47" s="185"/>
      <c r="G47" s="185"/>
      <c r="H47" s="531"/>
      <c r="I47" s="219"/>
    </row>
    <row r="48" spans="1:9" s="533" customFormat="1" ht="21" customHeight="1" thickBot="1">
      <c r="A48" s="491" t="s">
        <v>799</v>
      </c>
      <c r="B48" s="492"/>
      <c r="C48" s="493"/>
      <c r="D48" s="493"/>
      <c r="E48" s="493"/>
      <c r="F48" s="493"/>
      <c r="G48" s="493"/>
      <c r="H48" s="187" t="s">
        <v>829</v>
      </c>
      <c r="I48" s="532"/>
    </row>
    <row r="49" spans="1:9" s="533" customFormat="1" ht="36" customHeight="1" thickBot="1">
      <c r="A49" s="3617" t="s">
        <v>847</v>
      </c>
      <c r="B49" s="3618"/>
      <c r="C49" s="3618"/>
      <c r="D49" s="3618"/>
      <c r="E49" s="3618"/>
      <c r="F49" s="3618"/>
      <c r="G49" s="3618"/>
      <c r="H49" s="3618"/>
      <c r="I49" s="532"/>
    </row>
    <row r="50" spans="1:9" ht="20.100000000000001" customHeight="1">
      <c r="A50" s="390" t="s">
        <v>745</v>
      </c>
      <c r="B50" s="3621" t="s">
        <v>830</v>
      </c>
      <c r="C50" s="534" t="s">
        <v>831</v>
      </c>
      <c r="D50" s="535"/>
      <c r="E50" s="536" t="s">
        <v>736</v>
      </c>
      <c r="F50" s="1532"/>
      <c r="G50" s="1525" t="s">
        <v>1395</v>
      </c>
      <c r="H50" s="499"/>
      <c r="I50" s="292"/>
    </row>
    <row r="51" spans="1:9" ht="20.100000000000001" customHeight="1">
      <c r="A51" s="388"/>
      <c r="B51" s="3622"/>
      <c r="C51" s="537"/>
      <c r="D51" s="538"/>
      <c r="E51" s="539" t="s">
        <v>738</v>
      </c>
      <c r="F51" s="1503"/>
      <c r="G51" s="1526" t="s">
        <v>1396</v>
      </c>
      <c r="H51" s="541"/>
      <c r="I51" s="292"/>
    </row>
    <row r="52" spans="1:9" ht="20.100000000000001" customHeight="1">
      <c r="A52" s="388"/>
      <c r="B52" s="3622"/>
      <c r="C52" s="523" t="s">
        <v>832</v>
      </c>
      <c r="D52" s="527"/>
      <c r="E52" s="542" t="s">
        <v>736</v>
      </c>
      <c r="F52" s="1483"/>
      <c r="G52" s="1527" t="s">
        <v>1395</v>
      </c>
      <c r="H52" s="513"/>
      <c r="I52" s="292"/>
    </row>
    <row r="53" spans="1:9" ht="20.100000000000001" customHeight="1">
      <c r="A53" s="388"/>
      <c r="B53" s="3622"/>
      <c r="C53" s="537"/>
      <c r="D53" s="538"/>
      <c r="E53" s="539" t="s">
        <v>738</v>
      </c>
      <c r="F53" s="1503"/>
      <c r="G53" s="1526" t="s">
        <v>1396</v>
      </c>
      <c r="H53" s="541"/>
      <c r="I53" s="292"/>
    </row>
    <row r="54" spans="1:9" ht="20.100000000000001" customHeight="1">
      <c r="A54" s="388"/>
      <c r="B54" s="385"/>
      <c r="C54" s="292" t="s">
        <v>833</v>
      </c>
      <c r="D54" s="562"/>
      <c r="E54" s="542" t="s">
        <v>736</v>
      </c>
      <c r="F54" s="1483"/>
      <c r="G54" s="1527" t="s">
        <v>1395</v>
      </c>
      <c r="H54" s="513"/>
      <c r="I54" s="292"/>
    </row>
    <row r="55" spans="1:9" ht="20.100000000000001" customHeight="1">
      <c r="A55" s="388"/>
      <c r="B55" s="385"/>
      <c r="C55" s="537"/>
      <c r="D55" s="538"/>
      <c r="E55" s="539" t="s">
        <v>738</v>
      </c>
      <c r="F55" s="1503"/>
      <c r="G55" s="1526" t="s">
        <v>1396</v>
      </c>
      <c r="H55" s="541"/>
      <c r="I55" s="292"/>
    </row>
    <row r="56" spans="1:9" ht="20.100000000000001" customHeight="1">
      <c r="A56" s="388"/>
      <c r="B56" s="385"/>
      <c r="C56" s="2856" t="s">
        <v>814</v>
      </c>
      <c r="D56" s="3634"/>
      <c r="E56" s="542" t="s">
        <v>736</v>
      </c>
      <c r="F56" s="1483"/>
      <c r="G56" s="1527" t="s">
        <v>1397</v>
      </c>
      <c r="H56" s="1468">
        <f>SUM(H50,H52,H54)</f>
        <v>0</v>
      </c>
      <c r="I56" s="292"/>
    </row>
    <row r="57" spans="1:9" ht="20.100000000000001" customHeight="1">
      <c r="A57" s="388"/>
      <c r="B57" s="392"/>
      <c r="C57" s="2832"/>
      <c r="D57" s="3635"/>
      <c r="E57" s="1500" t="s">
        <v>738</v>
      </c>
      <c r="F57" s="1489"/>
      <c r="G57" s="1528" t="s">
        <v>1398</v>
      </c>
      <c r="H57" s="1469">
        <f>SUM(H51,H53,H55)</f>
        <v>0</v>
      </c>
      <c r="I57" s="292"/>
    </row>
    <row r="58" spans="1:9" ht="20.100000000000001" customHeight="1">
      <c r="A58" s="388"/>
      <c r="B58" s="3623" t="s">
        <v>843</v>
      </c>
      <c r="C58" s="1501" t="s">
        <v>810</v>
      </c>
      <c r="D58" s="543"/>
      <c r="E58" s="511"/>
      <c r="F58" s="1483"/>
      <c r="G58" s="1527" t="s">
        <v>1399</v>
      </c>
      <c r="H58" s="513"/>
      <c r="I58" s="292"/>
    </row>
    <row r="59" spans="1:9" ht="20.100000000000001" customHeight="1">
      <c r="A59" s="388"/>
      <c r="B59" s="3622"/>
      <c r="C59" s="564" t="s">
        <v>812</v>
      </c>
      <c r="D59" s="544"/>
      <c r="E59" s="503"/>
      <c r="F59" s="1486"/>
      <c r="G59" s="1529" t="s">
        <v>1399</v>
      </c>
      <c r="H59" s="505"/>
      <c r="I59" s="292"/>
    </row>
    <row r="60" spans="1:9" ht="20.100000000000001" customHeight="1">
      <c r="A60" s="388"/>
      <c r="B60" s="385"/>
      <c r="C60" s="565" t="s">
        <v>804</v>
      </c>
      <c r="D60" s="566"/>
      <c r="E60" s="552"/>
      <c r="F60" s="1489"/>
      <c r="G60" s="1528" t="s">
        <v>1399</v>
      </c>
      <c r="H60" s="506"/>
      <c r="I60" s="292"/>
    </row>
    <row r="61" spans="1:9" ht="20.100000000000001" customHeight="1" thickBot="1">
      <c r="A61" s="388"/>
      <c r="B61" s="528"/>
      <c r="C61" s="3640" t="s">
        <v>814</v>
      </c>
      <c r="D61" s="3641"/>
      <c r="E61" s="3641"/>
      <c r="F61" s="1533"/>
      <c r="G61" s="1530" t="s">
        <v>1400</v>
      </c>
      <c r="H61" s="1465">
        <f>SUM(H58:H60)</f>
        <v>0</v>
      </c>
      <c r="I61" s="292"/>
    </row>
    <row r="62" spans="1:9" ht="20.100000000000001" customHeight="1" thickTop="1">
      <c r="A62" s="3626" t="s">
        <v>746</v>
      </c>
      <c r="B62" s="3642" t="s">
        <v>1592</v>
      </c>
      <c r="C62" s="563" t="s">
        <v>810</v>
      </c>
      <c r="D62" s="1511"/>
      <c r="E62" s="1534"/>
      <c r="F62" s="1535"/>
      <c r="G62" s="1536" t="s">
        <v>1401</v>
      </c>
      <c r="H62" s="1507"/>
      <c r="I62" s="292"/>
    </row>
    <row r="63" spans="1:9" ht="20.100000000000001" customHeight="1">
      <c r="A63" s="3627"/>
      <c r="B63" s="3622"/>
      <c r="C63" s="564" t="s">
        <v>812</v>
      </c>
      <c r="D63" s="1510"/>
      <c r="E63" s="1537"/>
      <c r="F63" s="1538"/>
      <c r="G63" s="1539" t="s">
        <v>1401</v>
      </c>
      <c r="H63" s="1508"/>
      <c r="I63" s="292"/>
    </row>
    <row r="64" spans="1:9" ht="20.100000000000001" customHeight="1">
      <c r="A64" s="3627"/>
      <c r="B64" s="517"/>
      <c r="C64" s="1513" t="s">
        <v>804</v>
      </c>
      <c r="D64" s="1509"/>
      <c r="E64" s="1540"/>
      <c r="F64" s="1541"/>
      <c r="G64" s="1542" t="s">
        <v>1401</v>
      </c>
      <c r="H64" s="541"/>
      <c r="I64" s="292"/>
    </row>
    <row r="65" spans="1:9" ht="30" customHeight="1">
      <c r="A65" s="3627"/>
      <c r="B65" s="507"/>
      <c r="C65" s="3629" t="s">
        <v>814</v>
      </c>
      <c r="D65" s="3630"/>
      <c r="E65" s="3631" t="s">
        <v>1392</v>
      </c>
      <c r="F65" s="3632"/>
      <c r="G65" s="3633"/>
      <c r="H65" s="1471">
        <f>MIN(SUM(H62:H64),50000)</f>
        <v>0</v>
      </c>
      <c r="I65" s="292"/>
    </row>
    <row r="66" spans="1:9" ht="20.100000000000001" customHeight="1">
      <c r="A66" s="3627"/>
      <c r="B66" s="219" t="s">
        <v>1383</v>
      </c>
      <c r="C66" s="563" t="s">
        <v>810</v>
      </c>
      <c r="D66" s="527"/>
      <c r="E66" s="1543"/>
      <c r="F66" s="1544"/>
      <c r="G66" s="1545" t="s">
        <v>1402</v>
      </c>
      <c r="H66" s="514"/>
      <c r="I66" s="292"/>
    </row>
    <row r="67" spans="1:9" ht="20.100000000000001" customHeight="1">
      <c r="A67" s="3627"/>
      <c r="B67" s="219"/>
      <c r="C67" s="564" t="s">
        <v>812</v>
      </c>
      <c r="D67" s="1512"/>
      <c r="E67" s="1537"/>
      <c r="F67" s="1538"/>
      <c r="G67" s="1539" t="s">
        <v>1402</v>
      </c>
      <c r="H67" s="1508"/>
      <c r="I67" s="292"/>
    </row>
    <row r="68" spans="1:9" ht="20.100000000000001" customHeight="1">
      <c r="A68" s="3627"/>
      <c r="B68" s="219"/>
      <c r="C68" s="565" t="s">
        <v>804</v>
      </c>
      <c r="D68" s="538"/>
      <c r="E68" s="1540"/>
      <c r="F68" s="1541"/>
      <c r="G68" s="1542" t="s">
        <v>1402</v>
      </c>
      <c r="H68" s="541"/>
      <c r="I68" s="292"/>
    </row>
    <row r="69" spans="1:9" ht="30" customHeight="1">
      <c r="A69" s="3627"/>
      <c r="B69" s="507"/>
      <c r="C69" s="3629" t="s">
        <v>814</v>
      </c>
      <c r="D69" s="3630"/>
      <c r="E69" s="3631" t="s">
        <v>1404</v>
      </c>
      <c r="F69" s="3632"/>
      <c r="G69" s="3633"/>
      <c r="H69" s="1466">
        <f>MIN(SUM(H66:H68),25000,H65)</f>
        <v>0</v>
      </c>
      <c r="I69" s="292"/>
    </row>
    <row r="70" spans="1:9" ht="30" customHeight="1" thickBot="1">
      <c r="A70" s="394"/>
      <c r="B70" s="545"/>
      <c r="C70" s="2842" t="s">
        <v>565</v>
      </c>
      <c r="D70" s="2860"/>
      <c r="E70" s="3637" t="s">
        <v>1393</v>
      </c>
      <c r="F70" s="3638"/>
      <c r="G70" s="3639"/>
      <c r="H70" s="1467">
        <f>MIN(H65+H69,H71)</f>
        <v>0</v>
      </c>
      <c r="I70" s="292"/>
    </row>
    <row r="71" spans="1:9" ht="25.05" customHeight="1" thickBot="1">
      <c r="B71" s="432"/>
      <c r="F71" s="534" t="s">
        <v>1388</v>
      </c>
      <c r="G71" s="1514"/>
      <c r="H71" s="1568"/>
      <c r="I71" s="1407" t="s">
        <v>1295</v>
      </c>
    </row>
    <row r="72" spans="1:9" ht="17.25" customHeight="1">
      <c r="A72" s="422" t="s">
        <v>1375</v>
      </c>
      <c r="B72" s="3560" t="s">
        <v>1322</v>
      </c>
      <c r="C72" s="1521" t="s">
        <v>810</v>
      </c>
      <c r="D72" s="535"/>
      <c r="E72" s="432"/>
      <c r="F72" s="432"/>
      <c r="G72" s="1514"/>
      <c r="H72" s="1546"/>
      <c r="I72" s="1405"/>
    </row>
    <row r="73" spans="1:9" ht="17.25" customHeight="1">
      <c r="A73" s="402" t="s">
        <v>1377</v>
      </c>
      <c r="B73" s="3553"/>
      <c r="C73" s="1523" t="s">
        <v>812</v>
      </c>
      <c r="D73" s="1512"/>
      <c r="E73" s="1517"/>
      <c r="F73" s="1517"/>
      <c r="G73" s="1518"/>
      <c r="H73" s="1547"/>
      <c r="I73" s="1405"/>
    </row>
    <row r="74" spans="1:9" ht="17.25" customHeight="1">
      <c r="A74" s="402"/>
      <c r="B74" s="1388"/>
      <c r="C74" s="1522" t="s">
        <v>804</v>
      </c>
      <c r="D74" s="538"/>
      <c r="E74" s="1503"/>
      <c r="F74" s="1503"/>
      <c r="G74" s="540"/>
      <c r="H74" s="1548"/>
      <c r="I74" s="1405"/>
    </row>
    <row r="75" spans="1:9" ht="20.100000000000001" customHeight="1">
      <c r="A75" s="402"/>
      <c r="B75" s="1458"/>
      <c r="C75" s="537" t="s">
        <v>1394</v>
      </c>
      <c r="D75" s="301"/>
      <c r="E75" s="301"/>
      <c r="F75" s="1503"/>
      <c r="G75" s="540"/>
      <c r="H75" s="1549">
        <f>SUM(H72:H74)</f>
        <v>0</v>
      </c>
      <c r="I75" s="1405" t="s">
        <v>1376</v>
      </c>
    </row>
    <row r="76" spans="1:9" ht="17.25" customHeight="1">
      <c r="A76" s="402"/>
      <c r="B76" s="3552" t="s">
        <v>1323</v>
      </c>
      <c r="C76" s="1524" t="s">
        <v>810</v>
      </c>
      <c r="D76" s="527"/>
      <c r="E76" s="1491"/>
      <c r="F76" s="1491"/>
      <c r="G76" s="1519"/>
      <c r="H76" s="1550"/>
      <c r="I76" s="1405"/>
    </row>
    <row r="77" spans="1:9" ht="17.25" customHeight="1">
      <c r="A77" s="402"/>
      <c r="B77" s="3636"/>
      <c r="C77" s="1523" t="s">
        <v>812</v>
      </c>
      <c r="D77" s="1512"/>
      <c r="E77" s="1517"/>
      <c r="F77" s="1517"/>
      <c r="G77" s="1518"/>
      <c r="H77" s="1547"/>
      <c r="I77" s="1405"/>
    </row>
    <row r="78" spans="1:9" ht="17.25" customHeight="1">
      <c r="A78" s="402"/>
      <c r="B78" s="1388"/>
      <c r="C78" s="1522" t="s">
        <v>804</v>
      </c>
      <c r="D78" s="538"/>
      <c r="E78" s="1503"/>
      <c r="F78" s="1503"/>
      <c r="G78" s="540"/>
      <c r="H78" s="1548"/>
      <c r="I78" s="1405"/>
    </row>
    <row r="79" spans="1:9" ht="20.100000000000001" customHeight="1">
      <c r="A79" s="402"/>
      <c r="B79" s="1458"/>
      <c r="C79" s="537" t="s">
        <v>1394</v>
      </c>
      <c r="D79" s="301"/>
      <c r="E79" s="301"/>
      <c r="F79" s="301"/>
      <c r="G79" s="1480"/>
      <c r="H79" s="1549">
        <f>SUM(H76:H78)</f>
        <v>0</v>
      </c>
      <c r="I79" s="1405" t="s">
        <v>1378</v>
      </c>
    </row>
    <row r="80" spans="1:9" ht="17.25" customHeight="1">
      <c r="A80" s="402"/>
      <c r="B80" s="3552" t="s">
        <v>1599</v>
      </c>
      <c r="C80" s="1524" t="s">
        <v>810</v>
      </c>
      <c r="D80" s="527"/>
      <c r="E80" s="1491"/>
      <c r="F80" s="1491"/>
      <c r="G80" s="1519"/>
      <c r="H80" s="1550"/>
      <c r="I80" s="1405"/>
    </row>
    <row r="81" spans="1:9" ht="17.25" customHeight="1">
      <c r="A81" s="402"/>
      <c r="B81" s="3636"/>
      <c r="C81" s="1523" t="s">
        <v>812</v>
      </c>
      <c r="D81" s="1512"/>
      <c r="E81" s="1517"/>
      <c r="F81" s="1517"/>
      <c r="G81" s="1518"/>
      <c r="H81" s="1547"/>
      <c r="I81" s="1405"/>
    </row>
    <row r="82" spans="1:9" ht="17.25" customHeight="1">
      <c r="A82" s="402"/>
      <c r="B82" s="1388"/>
      <c r="C82" s="1522" t="s">
        <v>804</v>
      </c>
      <c r="D82" s="538"/>
      <c r="E82" s="1503"/>
      <c r="F82" s="1503"/>
      <c r="G82" s="540"/>
      <c r="H82" s="1548"/>
      <c r="I82" s="1405"/>
    </row>
    <row r="83" spans="1:9" ht="20.100000000000001" customHeight="1" thickBot="1">
      <c r="A83" s="405"/>
      <c r="B83" s="1516"/>
      <c r="C83" s="1520" t="s">
        <v>1394</v>
      </c>
      <c r="D83" s="1498"/>
      <c r="E83" s="1498"/>
      <c r="F83" s="1498"/>
      <c r="G83" s="1502"/>
      <c r="H83" s="1551">
        <f>SUM(H80:H82)</f>
        <v>0</v>
      </c>
      <c r="I83" s="1405" t="s">
        <v>1379</v>
      </c>
    </row>
    <row r="84" spans="1:9" ht="5.25" customHeight="1">
      <c r="B84" s="219"/>
    </row>
    <row r="85" spans="1:9" ht="13.5" customHeight="1">
      <c r="A85" s="235" t="s">
        <v>749</v>
      </c>
      <c r="B85" s="397"/>
    </row>
    <row r="86" spans="1:9" ht="13.5" customHeight="1">
      <c r="A86" s="235" t="s">
        <v>750</v>
      </c>
      <c r="B86" s="397"/>
    </row>
    <row r="87" spans="1:9" ht="13.5" customHeight="1">
      <c r="A87" s="397"/>
      <c r="B87" s="397"/>
    </row>
  </sheetData>
  <sheetProtection selectLockedCells="1"/>
  <mergeCells count="29">
    <mergeCell ref="B76:B77"/>
    <mergeCell ref="B80:B81"/>
    <mergeCell ref="C70:D70"/>
    <mergeCell ref="E70:G70"/>
    <mergeCell ref="B58:B59"/>
    <mergeCell ref="C61:E61"/>
    <mergeCell ref="B62:B63"/>
    <mergeCell ref="B72:B73"/>
    <mergeCell ref="A62:A69"/>
    <mergeCell ref="C30:D30"/>
    <mergeCell ref="C69:D69"/>
    <mergeCell ref="E69:G69"/>
    <mergeCell ref="B31:B32"/>
    <mergeCell ref="B43:B44"/>
    <mergeCell ref="A49:H49"/>
    <mergeCell ref="B50:B53"/>
    <mergeCell ref="C56:D57"/>
    <mergeCell ref="C65:D65"/>
    <mergeCell ref="E65:G65"/>
    <mergeCell ref="B9:B10"/>
    <mergeCell ref="B13:B14"/>
    <mergeCell ref="B17:B18"/>
    <mergeCell ref="A22:A23"/>
    <mergeCell ref="B22:B23"/>
    <mergeCell ref="A2:H2"/>
    <mergeCell ref="A4:H5"/>
    <mergeCell ref="A7:B8"/>
    <mergeCell ref="C7:G8"/>
    <mergeCell ref="H7:H8"/>
  </mergeCells>
  <phoneticPr fontId="2"/>
  <conditionalFormatting sqref="H71">
    <cfRule type="containsBlanks" dxfId="7" priority="1">
      <formula>LEN(TRIM(H71))=0</formula>
    </cfRule>
  </conditionalFormatting>
  <printOptions horizontalCentered="1"/>
  <pageMargins left="0.78740157480314965" right="0.39370078740157483" top="0.59055118110236227" bottom="0.59055118110236227" header="0" footer="0"/>
  <pageSetup paperSize="9" scale="84" orientation="portrait" r:id="rId1"/>
  <headerFooter alignWithMargins="0"/>
  <rowBreaks count="1" manualBreakCount="1">
    <brk id="47" max="7"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tabColor rgb="FFFFFF00"/>
  </sheetPr>
  <dimension ref="A1:G41"/>
  <sheetViews>
    <sheetView showGridLines="0" view="pageBreakPreview" zoomScaleNormal="100" zoomScaleSheetLayoutView="100" workbookViewId="0">
      <selection activeCell="E9" sqref="E9"/>
    </sheetView>
  </sheetViews>
  <sheetFormatPr defaultColWidth="9.5546875" defaultRowHeight="13.2"/>
  <cols>
    <col min="1" max="1" width="11.5546875" style="195" customWidth="1"/>
    <col min="2" max="2" width="21.88671875" style="195" customWidth="1"/>
    <col min="3" max="4" width="8.109375" style="195" customWidth="1"/>
    <col min="5" max="5" width="35.109375" style="195" customWidth="1"/>
    <col min="6" max="6" width="19.6640625" style="219" customWidth="1"/>
    <col min="7" max="16384" width="9.5546875" style="195"/>
  </cols>
  <sheetData>
    <row r="1" spans="1:7" s="185" customFormat="1" ht="21" customHeight="1" thickBot="1">
      <c r="A1" s="491" t="s">
        <v>799</v>
      </c>
      <c r="B1" s="372"/>
      <c r="C1" s="186"/>
      <c r="D1" s="186"/>
      <c r="E1" s="186"/>
      <c r="F1" s="187" t="s">
        <v>1424</v>
      </c>
      <c r="G1" s="186"/>
    </row>
    <row r="2" spans="1:7" s="532" customFormat="1" ht="36" customHeight="1">
      <c r="A2" s="3617" t="s">
        <v>847</v>
      </c>
      <c r="B2" s="3618"/>
      <c r="C2" s="3618"/>
      <c r="D2" s="3618"/>
      <c r="E2" s="3618"/>
      <c r="F2" s="3618"/>
      <c r="G2" s="1794" t="s">
        <v>218</v>
      </c>
    </row>
    <row r="3" spans="1:7" s="185" customFormat="1" ht="4.5" customHeight="1" thickBot="1">
      <c r="A3" s="374"/>
      <c r="B3" s="567"/>
      <c r="C3" s="567"/>
      <c r="D3" s="567"/>
      <c r="E3" s="567"/>
      <c r="F3" s="567"/>
      <c r="G3" s="373"/>
    </row>
    <row r="4" spans="1:7" s="185" customFormat="1" ht="26.1" customHeight="1" thickBot="1">
      <c r="A4" s="546" t="s">
        <v>844</v>
      </c>
      <c r="B4" s="374"/>
      <c r="C4" s="374"/>
      <c r="D4" s="547" t="s">
        <v>287</v>
      </c>
      <c r="E4" s="548"/>
      <c r="F4" s="548" t="s">
        <v>845</v>
      </c>
      <c r="G4" s="373"/>
    </row>
    <row r="5" spans="1:7" s="185" customFormat="1" ht="10.050000000000001" customHeight="1" thickBot="1">
      <c r="A5" s="546"/>
      <c r="B5" s="374"/>
      <c r="C5" s="374"/>
      <c r="D5" s="374"/>
      <c r="E5" s="374"/>
      <c r="F5" s="374"/>
      <c r="G5" s="373"/>
    </row>
    <row r="6" spans="1:7" ht="14.1" customHeight="1">
      <c r="A6" s="2723" t="s">
        <v>726</v>
      </c>
      <c r="B6" s="3651"/>
      <c r="C6" s="2723" t="s">
        <v>727</v>
      </c>
      <c r="D6" s="3653"/>
      <c r="E6" s="3653"/>
      <c r="F6" s="3654" t="s">
        <v>800</v>
      </c>
    </row>
    <row r="7" spans="1:7" ht="14.1" customHeight="1" thickBot="1">
      <c r="A7" s="3652"/>
      <c r="B7" s="2782"/>
      <c r="C7" s="3652"/>
      <c r="D7" s="2781"/>
      <c r="E7" s="2781"/>
      <c r="F7" s="3655"/>
    </row>
    <row r="8" spans="1:7" s="260" customFormat="1" ht="24" customHeight="1">
      <c r="A8" s="398" t="s">
        <v>729</v>
      </c>
      <c r="B8" s="399" t="s">
        <v>730</v>
      </c>
      <c r="C8" s="400" t="s">
        <v>731</v>
      </c>
      <c r="D8" s="199"/>
      <c r="E8" s="401"/>
      <c r="F8" s="568">
        <f>'参考様式2-2複数棟用'!E31</f>
        <v>0</v>
      </c>
      <c r="G8" s="569"/>
    </row>
    <row r="9" spans="1:7" s="260" customFormat="1" ht="24" customHeight="1">
      <c r="A9" s="402"/>
      <c r="B9" s="403" t="s">
        <v>732</v>
      </c>
      <c r="C9" s="204" t="s">
        <v>733</v>
      </c>
      <c r="D9" s="205"/>
      <c r="E9" s="268"/>
      <c r="F9" s="570">
        <f>'参考様式2-2複数棟用'!E46</f>
        <v>0</v>
      </c>
      <c r="G9" s="569"/>
    </row>
    <row r="10" spans="1:7" s="260" customFormat="1" ht="24" customHeight="1">
      <c r="A10" s="402"/>
      <c r="B10" s="403" t="s">
        <v>1597</v>
      </c>
      <c r="C10" s="404" t="s">
        <v>751</v>
      </c>
      <c r="D10" s="205"/>
      <c r="E10" s="268"/>
      <c r="F10" s="570">
        <f>'参考様式2-3複数棟用'!I27</f>
        <v>0</v>
      </c>
      <c r="G10" s="569"/>
    </row>
    <row r="11" spans="1:7" s="260" customFormat="1" ht="24" customHeight="1" thickBot="1">
      <c r="A11" s="405"/>
      <c r="B11" s="406" t="s">
        <v>734</v>
      </c>
      <c r="C11" s="407" t="s">
        <v>1596</v>
      </c>
      <c r="D11" s="408"/>
      <c r="E11" s="409"/>
      <c r="F11" s="571">
        <f>SUM(F8:F10)</f>
        <v>0</v>
      </c>
      <c r="G11" s="569"/>
    </row>
    <row r="12" spans="1:7" s="260" customFormat="1" ht="24" customHeight="1">
      <c r="A12" s="3517" t="s">
        <v>735</v>
      </c>
      <c r="B12" s="3560" t="s">
        <v>730</v>
      </c>
      <c r="C12" s="3657" t="s">
        <v>736</v>
      </c>
      <c r="D12" s="3658"/>
      <c r="E12" s="411" t="s">
        <v>737</v>
      </c>
      <c r="F12" s="572">
        <f>'参考様式2-2複数棟用'!E15+'参考様式2-2複数棟用'!E29</f>
        <v>0</v>
      </c>
      <c r="G12" s="569"/>
    </row>
    <row r="13" spans="1:7" s="260" customFormat="1" ht="24" customHeight="1">
      <c r="A13" s="3518"/>
      <c r="B13" s="3553"/>
      <c r="C13" s="3659" t="s">
        <v>738</v>
      </c>
      <c r="D13" s="3660"/>
      <c r="E13" s="412" t="s">
        <v>739</v>
      </c>
      <c r="F13" s="573">
        <f>'参考様式2-2複数棟用'!E22</f>
        <v>0</v>
      </c>
      <c r="G13" s="569"/>
    </row>
    <row r="14" spans="1:7" s="260" customFormat="1" ht="24" customHeight="1">
      <c r="A14" s="402"/>
      <c r="B14" s="3656"/>
      <c r="C14" s="3661" t="s">
        <v>752</v>
      </c>
      <c r="D14" s="3662"/>
      <c r="E14" s="264" t="s">
        <v>740</v>
      </c>
      <c r="F14" s="570">
        <f>SUM(F12:F13)</f>
        <v>0</v>
      </c>
      <c r="G14" s="1438"/>
    </row>
    <row r="15" spans="1:7" s="260" customFormat="1" ht="24" customHeight="1">
      <c r="A15" s="402"/>
      <c r="B15" s="3552" t="s">
        <v>732</v>
      </c>
      <c r="C15" s="3663" t="s">
        <v>741</v>
      </c>
      <c r="D15" s="3664"/>
      <c r="E15" s="3665"/>
      <c r="F15" s="574">
        <f>IF(F9&gt;=1000,MIN(F8*0.1,F9),F9)</f>
        <v>0</v>
      </c>
      <c r="G15" s="1438"/>
    </row>
    <row r="16" spans="1:7" s="260" customFormat="1" ht="24" customHeight="1">
      <c r="A16" s="402"/>
      <c r="B16" s="3553"/>
      <c r="C16" s="3666" t="s">
        <v>742</v>
      </c>
      <c r="D16" s="413" t="s">
        <v>736</v>
      </c>
      <c r="E16" s="414" t="s">
        <v>846</v>
      </c>
      <c r="F16" s="575">
        <f>IF(ISERROR(F15*'参考様式2-2複数棟用'!E45/'参考様式2-2複数棟用'!E46),0,F15*'参考様式2-2複数棟用'!E45/'参考様式2-2複数棟用'!E46)</f>
        <v>0</v>
      </c>
    </row>
    <row r="17" spans="1:7" s="260" customFormat="1" ht="24" customHeight="1">
      <c r="A17" s="415"/>
      <c r="B17" s="3553"/>
      <c r="C17" s="3518"/>
      <c r="D17" s="416" t="s">
        <v>738</v>
      </c>
      <c r="E17" s="417" t="s">
        <v>753</v>
      </c>
      <c r="F17" s="576">
        <f>F15-F16</f>
        <v>0</v>
      </c>
      <c r="G17" s="569"/>
    </row>
    <row r="18" spans="1:7" s="260" customFormat="1" ht="24" customHeight="1" thickBot="1">
      <c r="A18" s="415"/>
      <c r="B18" s="419" t="s">
        <v>1598</v>
      </c>
      <c r="C18" s="212" t="s">
        <v>1382</v>
      </c>
      <c r="D18" s="420"/>
      <c r="E18" s="421"/>
      <c r="F18" s="577">
        <f>F10</f>
        <v>0</v>
      </c>
      <c r="G18" s="569"/>
    </row>
    <row r="19" spans="1:7" s="260" customFormat="1" ht="24" customHeight="1">
      <c r="A19" s="422" t="s">
        <v>745</v>
      </c>
      <c r="B19" s="3669" t="s">
        <v>1593</v>
      </c>
      <c r="C19" s="3657" t="s">
        <v>736</v>
      </c>
      <c r="D19" s="3658"/>
      <c r="E19" s="423" t="s">
        <v>754</v>
      </c>
      <c r="F19" s="578">
        <f>ROUNDDOWN(F12/3,0)+ROUNDDOWN(F16/3,0)</f>
        <v>0</v>
      </c>
      <c r="G19" s="569"/>
    </row>
    <row r="20" spans="1:7" s="260" customFormat="1" ht="24" customHeight="1">
      <c r="A20" s="424"/>
      <c r="B20" s="3670"/>
      <c r="C20" s="3667" t="s">
        <v>744</v>
      </c>
      <c r="D20" s="3668"/>
      <c r="E20" s="425" t="s">
        <v>755</v>
      </c>
      <c r="F20" s="573">
        <f>ROUNDDOWN(F13/3,0)+ROUNDDOWN(F17/3,0)</f>
        <v>0</v>
      </c>
      <c r="G20" s="569"/>
    </row>
    <row r="21" spans="1:7" s="260" customFormat="1" ht="24" customHeight="1">
      <c r="A21" s="424"/>
      <c r="B21" s="3671"/>
      <c r="C21" s="3661" t="s">
        <v>752</v>
      </c>
      <c r="D21" s="3662"/>
      <c r="E21" s="418" t="s">
        <v>756</v>
      </c>
      <c r="F21" s="579">
        <f>SUM(F19:F20)</f>
        <v>0</v>
      </c>
      <c r="G21" s="569"/>
    </row>
    <row r="22" spans="1:7" s="260" customFormat="1" ht="24" customHeight="1" thickBot="1">
      <c r="A22" s="426"/>
      <c r="B22" s="419" t="s">
        <v>757</v>
      </c>
      <c r="C22" s="212" t="s">
        <v>758</v>
      </c>
      <c r="D22" s="213"/>
      <c r="E22" s="270"/>
      <c r="F22" s="577">
        <f>ROUNDDOWN(F18/3,0)</f>
        <v>0</v>
      </c>
      <c r="G22" s="569"/>
    </row>
    <row r="23" spans="1:7" s="260" customFormat="1" ht="24" customHeight="1">
      <c r="A23" s="3517" t="s">
        <v>746</v>
      </c>
      <c r="B23" s="3669" t="s">
        <v>1594</v>
      </c>
      <c r="C23" s="3657" t="s">
        <v>736</v>
      </c>
      <c r="D23" s="3658"/>
      <c r="E23" s="423" t="s">
        <v>747</v>
      </c>
      <c r="F23" s="578">
        <f>F19</f>
        <v>0</v>
      </c>
      <c r="G23" s="569"/>
    </row>
    <row r="24" spans="1:7" s="260" customFormat="1" ht="24" customHeight="1">
      <c r="A24" s="3518"/>
      <c r="B24" s="3670"/>
      <c r="C24" s="3667" t="s">
        <v>744</v>
      </c>
      <c r="D24" s="3668"/>
      <c r="E24" s="427" t="s">
        <v>759</v>
      </c>
      <c r="F24" s="573">
        <f>MIN(F20,25000)</f>
        <v>0</v>
      </c>
      <c r="G24" s="569"/>
    </row>
    <row r="25" spans="1:7" s="260" customFormat="1" ht="24" customHeight="1">
      <c r="A25" s="415"/>
      <c r="B25" s="3670"/>
      <c r="C25" s="3661" t="s">
        <v>760</v>
      </c>
      <c r="D25" s="3662"/>
      <c r="E25" s="428" t="s">
        <v>761</v>
      </c>
      <c r="F25" s="580"/>
      <c r="G25" s="569"/>
    </row>
    <row r="26" spans="1:7" s="260" customFormat="1" ht="24" customHeight="1">
      <c r="A26" s="415"/>
      <c r="B26" s="3671"/>
      <c r="C26" s="3661" t="s">
        <v>762</v>
      </c>
      <c r="D26" s="3662"/>
      <c r="E26" s="418" t="s">
        <v>763</v>
      </c>
      <c r="F26" s="570">
        <f>SUM(F23:F25)</f>
        <v>0</v>
      </c>
      <c r="G26" s="569"/>
    </row>
    <row r="27" spans="1:7" s="260" customFormat="1" ht="24" customHeight="1">
      <c r="A27" s="415"/>
      <c r="B27" s="3552" t="s">
        <v>764</v>
      </c>
      <c r="C27" s="3680" t="s">
        <v>743</v>
      </c>
      <c r="D27" s="3677"/>
      <c r="E27" s="1515" t="s">
        <v>1380</v>
      </c>
      <c r="F27" s="570">
        <f>F22</f>
        <v>0</v>
      </c>
      <c r="G27" s="569"/>
    </row>
    <row r="28" spans="1:7" s="260" customFormat="1" ht="24" customHeight="1">
      <c r="A28" s="415"/>
      <c r="B28" s="3553"/>
      <c r="C28" s="3661" t="s">
        <v>760</v>
      </c>
      <c r="D28" s="3662"/>
      <c r="E28" s="428" t="s">
        <v>1389</v>
      </c>
      <c r="F28" s="580"/>
      <c r="G28" s="569"/>
    </row>
    <row r="29" spans="1:7" s="260" customFormat="1" ht="24" customHeight="1" thickBot="1">
      <c r="A29" s="415"/>
      <c r="B29" s="3679"/>
      <c r="C29" s="3681" t="s">
        <v>762</v>
      </c>
      <c r="D29" s="3682"/>
      <c r="E29" s="418" t="s">
        <v>1381</v>
      </c>
      <c r="F29" s="579">
        <f>SUM(F27:F28)</f>
        <v>0</v>
      </c>
      <c r="G29" s="569"/>
    </row>
    <row r="30" spans="1:7" s="260" customFormat="1" ht="24" customHeight="1" thickTop="1">
      <c r="A30" s="415"/>
      <c r="B30" s="3672" t="s">
        <v>748</v>
      </c>
      <c r="C30" s="3675" t="s">
        <v>1595</v>
      </c>
      <c r="D30" s="3676"/>
      <c r="E30" s="430" t="s">
        <v>1390</v>
      </c>
      <c r="F30" s="581">
        <f>MIN(F26,50000)</f>
        <v>0</v>
      </c>
      <c r="G30" s="569"/>
    </row>
    <row r="31" spans="1:7" s="260" customFormat="1" ht="24" customHeight="1">
      <c r="A31" s="415"/>
      <c r="B31" s="3673"/>
      <c r="C31" s="3661" t="s">
        <v>765</v>
      </c>
      <c r="D31" s="3677"/>
      <c r="E31" s="428" t="s">
        <v>1391</v>
      </c>
      <c r="F31" s="570">
        <f>MIN(F29,25000)</f>
        <v>0</v>
      </c>
      <c r="G31" s="190"/>
    </row>
    <row r="32" spans="1:7" s="260" customFormat="1" ht="24" customHeight="1" thickBot="1">
      <c r="A32" s="426"/>
      <c r="B32" s="3674"/>
      <c r="C32" s="3649" t="s">
        <v>565</v>
      </c>
      <c r="D32" s="3678"/>
      <c r="E32" s="1418" t="s">
        <v>1321</v>
      </c>
      <c r="F32" s="571">
        <f>MIN(F30+F31,F33)</f>
        <v>0</v>
      </c>
      <c r="G32" s="190"/>
    </row>
    <row r="33" spans="1:7" s="260" customFormat="1" ht="24" customHeight="1" thickBot="1">
      <c r="A33" s="582"/>
      <c r="B33" s="1506"/>
      <c r="C33" s="3645"/>
      <c r="D33" s="3646"/>
      <c r="E33" s="1401" t="s">
        <v>1312</v>
      </c>
      <c r="F33" s="1569"/>
      <c r="G33" s="1795" t="s">
        <v>1295</v>
      </c>
    </row>
    <row r="34" spans="1:7" s="260" customFormat="1" ht="24" customHeight="1">
      <c r="A34" s="422" t="s">
        <v>1375</v>
      </c>
      <c r="B34" s="399" t="s">
        <v>1322</v>
      </c>
      <c r="C34" s="3647"/>
      <c r="D34" s="3648"/>
      <c r="E34" s="1505"/>
      <c r="F34" s="579">
        <f>ROUNDDOWN(F12/3,0)+ROUNDDOWN(F13/3,0)</f>
        <v>0</v>
      </c>
      <c r="G34" s="1405"/>
    </row>
    <row r="35" spans="1:7" s="260" customFormat="1" ht="24" customHeight="1">
      <c r="A35" s="402" t="s">
        <v>1377</v>
      </c>
      <c r="B35" s="403" t="s">
        <v>1323</v>
      </c>
      <c r="C35" s="3643"/>
      <c r="D35" s="3644"/>
      <c r="E35" s="1504"/>
      <c r="F35" s="579">
        <f>ROUNDDOWN(F16/3,0)+ROUNDDOWN(F17/3,0)</f>
        <v>0</v>
      </c>
      <c r="G35" s="1405"/>
    </row>
    <row r="36" spans="1:7" s="260" customFormat="1" ht="24" customHeight="1" thickBot="1">
      <c r="A36" s="405"/>
      <c r="B36" s="419" t="s">
        <v>1599</v>
      </c>
      <c r="C36" s="3649"/>
      <c r="D36" s="3650"/>
      <c r="E36" s="294"/>
      <c r="F36" s="571">
        <f>F31</f>
        <v>0</v>
      </c>
      <c r="G36" s="1405"/>
    </row>
    <row r="37" spans="1:7" ht="4.5" customHeight="1">
      <c r="A37" s="235"/>
      <c r="B37" s="189"/>
      <c r="C37" s="235"/>
      <c r="D37" s="235"/>
      <c r="E37" s="284"/>
      <c r="F37" s="284"/>
    </row>
    <row r="38" spans="1:7" ht="12" customHeight="1">
      <c r="A38" s="235" t="s">
        <v>749</v>
      </c>
      <c r="B38" s="396"/>
      <c r="C38" s="235"/>
      <c r="D38" s="235"/>
      <c r="E38" s="235"/>
      <c r="F38" s="189"/>
    </row>
    <row r="39" spans="1:7" ht="12" customHeight="1">
      <c r="A39" s="235" t="s">
        <v>750</v>
      </c>
      <c r="B39" s="396"/>
      <c r="C39" s="235"/>
      <c r="D39" s="235"/>
      <c r="E39" s="235"/>
      <c r="F39" s="189"/>
    </row>
    <row r="40" spans="1:7" ht="12" customHeight="1">
      <c r="A40" s="396"/>
      <c r="B40" s="396"/>
      <c r="C40" s="235"/>
      <c r="D40" s="235"/>
      <c r="E40" s="235"/>
      <c r="F40" s="189"/>
    </row>
    <row r="41" spans="1:7">
      <c r="A41" s="396"/>
      <c r="B41" s="397"/>
    </row>
  </sheetData>
  <sheetProtection formatCells="0" formatColumns="0" formatRows="0" insertColumns="0" insertRows="0" insertHyperlinks="0" deleteColumns="0" deleteRows="0" sort="0" autoFilter="0" pivotTables="0"/>
  <mergeCells count="34">
    <mergeCell ref="B30:B32"/>
    <mergeCell ref="C30:D30"/>
    <mergeCell ref="C31:D31"/>
    <mergeCell ref="C32:D32"/>
    <mergeCell ref="C25:D25"/>
    <mergeCell ref="C26:D26"/>
    <mergeCell ref="B23:B26"/>
    <mergeCell ref="B27:B29"/>
    <mergeCell ref="C27:D27"/>
    <mergeCell ref="C28:D28"/>
    <mergeCell ref="C29:D29"/>
    <mergeCell ref="C19:D19"/>
    <mergeCell ref="C20:D20"/>
    <mergeCell ref="C21:D21"/>
    <mergeCell ref="B19:B21"/>
    <mergeCell ref="A23:A24"/>
    <mergeCell ref="C23:D23"/>
    <mergeCell ref="C24:D24"/>
    <mergeCell ref="C35:D35"/>
    <mergeCell ref="C33:D33"/>
    <mergeCell ref="C34:D34"/>
    <mergeCell ref="C36:D36"/>
    <mergeCell ref="A2:F2"/>
    <mergeCell ref="A6:B7"/>
    <mergeCell ref="C6:E7"/>
    <mergeCell ref="F6:F7"/>
    <mergeCell ref="A12:A13"/>
    <mergeCell ref="B12:B14"/>
    <mergeCell ref="C12:D12"/>
    <mergeCell ref="C13:D13"/>
    <mergeCell ref="C14:D14"/>
    <mergeCell ref="B15:B17"/>
    <mergeCell ref="C15:E15"/>
    <mergeCell ref="C16:C17"/>
  </mergeCells>
  <phoneticPr fontId="2"/>
  <conditionalFormatting sqref="F33">
    <cfRule type="containsBlanks" dxfId="6" priority="1">
      <formula>LEN(TRIM(F33))=0</formula>
    </cfRule>
  </conditionalFormatting>
  <printOptions horizontalCentered="1"/>
  <pageMargins left="0.78740157480314965" right="0.39370078740157483" top="0.59055118110236227" bottom="0.59055118110236227" header="0" footer="0"/>
  <pageSetup paperSize="9" scale="82"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99FF99"/>
    <pageSetUpPr fitToPage="1"/>
  </sheetPr>
  <dimension ref="A1:O63"/>
  <sheetViews>
    <sheetView showGridLines="0" view="pageBreakPreview" zoomScale="115" zoomScaleNormal="100" zoomScaleSheetLayoutView="115" workbookViewId="0">
      <selection activeCell="L2" sqref="L2:O2"/>
    </sheetView>
  </sheetViews>
  <sheetFormatPr defaultColWidth="9.109375" defaultRowHeight="18" customHeight="1"/>
  <cols>
    <col min="1" max="1" width="3" style="2" customWidth="1"/>
    <col min="2" max="3" width="3.44140625" style="2" customWidth="1"/>
    <col min="4" max="4" width="4.109375" style="2" customWidth="1"/>
    <col min="5" max="5" width="5" style="2" customWidth="1"/>
    <col min="6" max="6" width="2.6640625" style="2" customWidth="1"/>
    <col min="7" max="7" width="10.109375" style="2" customWidth="1"/>
    <col min="8" max="14" width="8.5546875" style="2" customWidth="1"/>
    <col min="15" max="15" width="3.6640625" style="2" customWidth="1"/>
    <col min="16" max="16384" width="9.109375" style="2"/>
  </cols>
  <sheetData>
    <row r="1" spans="1:15" ht="18" customHeight="1">
      <c r="A1" s="1" t="s">
        <v>60</v>
      </c>
      <c r="B1" s="1"/>
    </row>
    <row r="2" spans="1:15" ht="18" customHeight="1">
      <c r="L2" s="2001" t="s">
        <v>940</v>
      </c>
      <c r="M2" s="2001"/>
      <c r="N2" s="2001"/>
      <c r="O2" s="2001"/>
    </row>
    <row r="3" spans="1:15" ht="18" customHeight="1">
      <c r="B3" s="2" t="s">
        <v>1431</v>
      </c>
    </row>
    <row r="4" spans="1:15" ht="18" customHeight="1">
      <c r="B4" s="2" t="s">
        <v>1</v>
      </c>
    </row>
    <row r="5" spans="1:15" ht="18" customHeight="1">
      <c r="J5" s="3" t="s">
        <v>5</v>
      </c>
      <c r="K5" s="2000">
        <f>IF(基本情報!G15="","",IF(基本情報!G15="個人",基本情報!G20,基本情報!G17))</f>
        <v>0</v>
      </c>
      <c r="L5" s="2000"/>
      <c r="M5" s="2000"/>
      <c r="N5" s="2000"/>
      <c r="O5" s="2005"/>
    </row>
    <row r="6" spans="1:15" ht="18" customHeight="1">
      <c r="K6" s="2000" t="str">
        <f>IF(基本情報!G15="個人","",CONCATENATE(基本情報!G18,"　",基本情報!G20))</f>
        <v>　</v>
      </c>
      <c r="L6" s="2000"/>
      <c r="M6" s="2000"/>
      <c r="N6" s="2000"/>
      <c r="O6" s="2005"/>
    </row>
    <row r="7" spans="1:15" ht="6" customHeight="1">
      <c r="K7" s="8"/>
      <c r="L7" s="8"/>
      <c r="M7" s="8"/>
      <c r="N7" s="8"/>
      <c r="O7" s="3"/>
    </row>
    <row r="8" spans="1:15" ht="18" hidden="1" customHeight="1">
      <c r="J8" s="3" t="s">
        <v>985</v>
      </c>
      <c r="K8" s="1999"/>
      <c r="L8" s="1999"/>
      <c r="M8" s="1999"/>
      <c r="N8" s="1999"/>
      <c r="O8" s="2005"/>
    </row>
    <row r="9" spans="1:15" ht="18" hidden="1" customHeight="1">
      <c r="K9" s="2000"/>
      <c r="L9" s="2000"/>
      <c r="M9" s="2000"/>
      <c r="N9" s="2000"/>
      <c r="O9" s="2005"/>
    </row>
    <row r="11" spans="1:15" ht="18" customHeight="1">
      <c r="A11" s="2003" t="s">
        <v>1785</v>
      </c>
      <c r="B11" s="2003"/>
      <c r="C11" s="2003"/>
      <c r="D11" s="2003"/>
      <c r="E11" s="2003"/>
      <c r="F11" s="2003"/>
      <c r="G11" s="2003"/>
      <c r="H11" s="2003"/>
      <c r="I11" s="2003"/>
      <c r="J11" s="2003"/>
      <c r="K11" s="2003"/>
      <c r="L11" s="2003"/>
      <c r="M11" s="2003"/>
      <c r="N11" s="2003"/>
      <c r="O11" s="2003"/>
    </row>
    <row r="13" spans="1:15" ht="55.5" customHeight="1">
      <c r="B13" s="2006" t="s">
        <v>1800</v>
      </c>
      <c r="C13" s="2006"/>
      <c r="D13" s="2006"/>
      <c r="E13" s="2006"/>
      <c r="F13" s="2006"/>
      <c r="G13" s="2006"/>
      <c r="H13" s="2006"/>
      <c r="I13" s="2006"/>
      <c r="J13" s="2006"/>
      <c r="K13" s="2006"/>
      <c r="L13" s="2006"/>
      <c r="M13" s="2006"/>
      <c r="N13" s="2006"/>
      <c r="O13" s="9"/>
    </row>
    <row r="14" spans="1:15" ht="16.5" customHeight="1">
      <c r="B14" s="9"/>
      <c r="C14" s="9"/>
      <c r="D14" s="9"/>
      <c r="E14" s="9"/>
      <c r="F14" s="9"/>
      <c r="G14" s="9"/>
      <c r="H14" s="9"/>
      <c r="I14" s="9"/>
      <c r="J14" s="9"/>
      <c r="K14" s="9"/>
      <c r="L14" s="9"/>
      <c r="M14" s="9"/>
      <c r="N14" s="9"/>
    </row>
    <row r="15" spans="1:15" ht="18" customHeight="1">
      <c r="A15" s="2004" t="s">
        <v>3</v>
      </c>
      <c r="B15" s="2004"/>
      <c r="C15" s="2004"/>
      <c r="D15" s="2004"/>
      <c r="E15" s="2004"/>
      <c r="F15" s="2004"/>
      <c r="G15" s="2004"/>
      <c r="H15" s="2004"/>
      <c r="I15" s="2004"/>
      <c r="J15" s="2004"/>
      <c r="K15" s="2004"/>
      <c r="L15" s="2004"/>
      <c r="M15" s="2004"/>
      <c r="N15" s="2004"/>
      <c r="O15" s="2004"/>
    </row>
    <row r="16" spans="1:15" ht="16.5" customHeight="1"/>
    <row r="17" spans="2:15" ht="18.75" customHeight="1">
      <c r="B17" s="2" t="s">
        <v>6</v>
      </c>
    </row>
    <row r="18" spans="2:15" ht="18.75" customHeight="1">
      <c r="D18" s="2" t="s">
        <v>63</v>
      </c>
      <c r="G18" s="1999" t="str">
        <f>IF(AND(基本情報!E12="",基本情報!G12=""),"（　　　　　　　　）",CONCATENATE("（　",基本情報!D12,基本情報!E12,"-",基本情報!G12,"　）"))</f>
        <v>（　25A-　）</v>
      </c>
      <c r="H18" s="1999"/>
      <c r="I18" s="1999"/>
    </row>
    <row r="19" spans="2:15" ht="18.75" customHeight="1">
      <c r="D19" s="2" t="s">
        <v>56</v>
      </c>
      <c r="G19" s="2000" t="str">
        <f>IF(基本情報!D13="","（　　　　　　　　　　　　　　　　　　　　　　　　　　　）",CONCATENATE("（　",基本情報!D13,"　）"))</f>
        <v>（　　　　　　　　　　　　　　　　　　　　　　　　　　　）</v>
      </c>
      <c r="H19" s="2000"/>
      <c r="I19" s="2000"/>
      <c r="J19" s="2000"/>
      <c r="K19" s="2000"/>
      <c r="L19" s="2000"/>
      <c r="M19" s="2000"/>
      <c r="N19" s="2000"/>
      <c r="O19" s="2000"/>
    </row>
    <row r="20" spans="2:15" ht="18.75" customHeight="1">
      <c r="B20" s="2" t="s">
        <v>8</v>
      </c>
      <c r="I20" s="2002"/>
      <c r="J20" s="2002"/>
      <c r="K20" s="2" t="s">
        <v>61</v>
      </c>
    </row>
    <row r="21" spans="2:15" ht="18.75" customHeight="1">
      <c r="B21" s="2" t="s">
        <v>62</v>
      </c>
      <c r="I21" s="5"/>
      <c r="J21" s="5"/>
    </row>
    <row r="22" spans="2:15" ht="18.75" customHeight="1">
      <c r="B22" s="2" t="s">
        <v>1067</v>
      </c>
    </row>
    <row r="23" spans="2:15" ht="18.75" customHeight="1">
      <c r="B23" s="2" t="s">
        <v>58</v>
      </c>
      <c r="H23" s="1998" t="s">
        <v>934</v>
      </c>
      <c r="I23" s="1998"/>
      <c r="J23" s="1998"/>
    </row>
    <row r="24" spans="2:15" ht="12" customHeight="1"/>
    <row r="25" spans="2:15" ht="10.5" customHeight="1">
      <c r="C25" s="6" t="s">
        <v>66</v>
      </c>
      <c r="D25" s="6"/>
      <c r="E25" s="6"/>
      <c r="F25" s="6"/>
      <c r="G25" s="6"/>
      <c r="H25" s="6"/>
      <c r="I25" s="6"/>
      <c r="J25" s="6"/>
      <c r="K25" s="6"/>
      <c r="L25" s="6"/>
      <c r="M25" s="6"/>
      <c r="N25" s="6"/>
      <c r="O25" s="6"/>
    </row>
    <row r="26" spans="2:15" ht="10.5" customHeight="1">
      <c r="B26" s="6"/>
      <c r="D26" s="7" t="s">
        <v>15</v>
      </c>
      <c r="E26" s="6" t="s">
        <v>20</v>
      </c>
      <c r="F26" s="6"/>
      <c r="G26" s="6"/>
      <c r="H26" s="6"/>
      <c r="I26" s="6"/>
      <c r="J26" s="6"/>
      <c r="K26" s="6"/>
      <c r="M26" s="6" t="s">
        <v>9</v>
      </c>
      <c r="N26" s="6"/>
      <c r="O26" s="6"/>
    </row>
    <row r="27" spans="2:15" ht="10.5" customHeight="1">
      <c r="B27" s="6"/>
      <c r="D27" s="7" t="s">
        <v>17</v>
      </c>
      <c r="E27" s="6" t="s">
        <v>21</v>
      </c>
      <c r="F27" s="6"/>
      <c r="G27" s="6"/>
      <c r="H27" s="6"/>
      <c r="I27" s="6"/>
      <c r="J27" s="6"/>
      <c r="K27" s="6"/>
      <c r="M27" s="6" t="s">
        <v>10</v>
      </c>
      <c r="N27" s="6"/>
      <c r="O27" s="6"/>
    </row>
    <row r="28" spans="2:15" ht="10.5" customHeight="1">
      <c r="B28" s="6"/>
      <c r="D28" s="7" t="s">
        <v>18</v>
      </c>
      <c r="E28" s="6" t="s">
        <v>22</v>
      </c>
      <c r="F28" s="6"/>
      <c r="G28" s="6"/>
      <c r="H28" s="6"/>
      <c r="I28" s="6"/>
      <c r="J28" s="6"/>
      <c r="K28" s="6"/>
      <c r="M28" s="6" t="s">
        <v>11</v>
      </c>
      <c r="N28" s="6"/>
      <c r="O28" s="6"/>
    </row>
    <row r="29" spans="2:15" ht="10.5" customHeight="1">
      <c r="B29" s="6"/>
      <c r="D29" s="7" t="s">
        <v>19</v>
      </c>
      <c r="E29" s="6" t="s">
        <v>1670</v>
      </c>
      <c r="F29" s="6"/>
      <c r="G29" s="6"/>
      <c r="H29" s="6"/>
      <c r="I29" s="6"/>
      <c r="J29" s="6"/>
      <c r="K29" s="6"/>
      <c r="M29" s="6" t="s">
        <v>1669</v>
      </c>
      <c r="N29" s="6"/>
      <c r="O29" s="6"/>
    </row>
    <row r="30" spans="2:15" ht="10.5" customHeight="1">
      <c r="B30" s="6"/>
      <c r="D30" s="6"/>
      <c r="E30" s="6"/>
      <c r="F30" s="6"/>
      <c r="G30" s="6"/>
      <c r="H30" s="6"/>
      <c r="I30" s="6"/>
      <c r="J30" s="6"/>
      <c r="K30" s="6"/>
      <c r="M30" s="6"/>
      <c r="N30" s="6"/>
      <c r="O30" s="6"/>
    </row>
    <row r="31" spans="2:15" ht="10.5" customHeight="1">
      <c r="C31" s="6" t="s">
        <v>67</v>
      </c>
      <c r="E31" s="6"/>
      <c r="F31" s="6"/>
      <c r="G31" s="6"/>
      <c r="H31" s="6"/>
      <c r="I31" s="6"/>
      <c r="J31" s="6"/>
      <c r="K31" s="6"/>
      <c r="M31" s="6"/>
      <c r="N31" s="6"/>
      <c r="O31" s="6"/>
    </row>
    <row r="32" spans="2:15" ht="10.5" customHeight="1">
      <c r="B32" s="6"/>
      <c r="D32" s="7" t="s">
        <v>15</v>
      </c>
      <c r="E32" s="6" t="s">
        <v>37</v>
      </c>
      <c r="F32" s="6"/>
      <c r="G32" s="6"/>
      <c r="H32" s="6"/>
      <c r="I32" s="6"/>
      <c r="J32" s="6"/>
      <c r="K32" s="6"/>
      <c r="M32" s="6" t="s">
        <v>54</v>
      </c>
      <c r="N32" s="6"/>
      <c r="O32" s="6"/>
    </row>
    <row r="33" spans="2:15" ht="10.5" customHeight="1">
      <c r="B33" s="6"/>
      <c r="D33" s="7" t="s">
        <v>17</v>
      </c>
      <c r="E33" s="6" t="s">
        <v>1070</v>
      </c>
      <c r="F33" s="6"/>
      <c r="G33" s="6"/>
      <c r="H33" s="6"/>
      <c r="I33" s="6"/>
      <c r="J33" s="6"/>
      <c r="K33" s="6"/>
      <c r="M33" s="6" t="s">
        <v>1069</v>
      </c>
      <c r="N33" s="6"/>
      <c r="O33" s="6"/>
    </row>
    <row r="34" spans="2:15" ht="10.5" customHeight="1">
      <c r="B34" s="6"/>
      <c r="D34" s="7" t="s">
        <v>18</v>
      </c>
      <c r="E34" s="6" t="s">
        <v>1671</v>
      </c>
      <c r="F34" s="6"/>
      <c r="G34" s="6"/>
      <c r="H34" s="6"/>
      <c r="I34" s="6"/>
      <c r="J34" s="6"/>
      <c r="K34" s="6"/>
      <c r="M34" s="6" t="s">
        <v>1519</v>
      </c>
      <c r="N34" s="6"/>
      <c r="O34" s="6"/>
    </row>
    <row r="35" spans="2:15" ht="10.5" customHeight="1">
      <c r="B35" s="6"/>
      <c r="D35" s="7" t="s">
        <v>19</v>
      </c>
      <c r="E35" s="6" t="s">
        <v>1073</v>
      </c>
      <c r="F35" s="6"/>
      <c r="G35" s="6"/>
      <c r="H35" s="6"/>
      <c r="I35" s="6"/>
      <c r="J35" s="6"/>
      <c r="K35" s="6"/>
      <c r="M35" s="6" t="s">
        <v>1520</v>
      </c>
      <c r="N35" s="6"/>
      <c r="O35" s="6"/>
    </row>
    <row r="36" spans="2:15" ht="10.5" customHeight="1">
      <c r="B36" s="6"/>
      <c r="D36" s="7" t="s">
        <v>23</v>
      </c>
      <c r="E36" s="6" t="s">
        <v>1246</v>
      </c>
      <c r="F36" s="6"/>
      <c r="G36" s="6"/>
      <c r="H36" s="6"/>
      <c r="I36" s="6"/>
      <c r="J36" s="6"/>
      <c r="K36" s="6"/>
      <c r="M36" s="6" t="s">
        <v>1521</v>
      </c>
      <c r="N36" s="6"/>
      <c r="O36" s="6"/>
    </row>
    <row r="37" spans="2:15" ht="10.5" customHeight="1">
      <c r="B37" s="6"/>
      <c r="D37" s="7" t="s">
        <v>24</v>
      </c>
      <c r="E37" s="6" t="s">
        <v>38</v>
      </c>
      <c r="F37" s="6"/>
      <c r="G37" s="6"/>
      <c r="H37" s="6"/>
      <c r="I37" s="6"/>
      <c r="J37" s="6"/>
      <c r="K37" s="6"/>
      <c r="M37" s="6" t="s">
        <v>1522</v>
      </c>
      <c r="N37" s="6"/>
      <c r="O37" s="6"/>
    </row>
    <row r="38" spans="2:15" ht="10.5" customHeight="1">
      <c r="B38" s="6"/>
      <c r="D38" s="7" t="s">
        <v>25</v>
      </c>
      <c r="E38" s="6" t="s">
        <v>1165</v>
      </c>
      <c r="F38" s="6"/>
      <c r="G38" s="6"/>
      <c r="H38" s="6"/>
      <c r="I38" s="6"/>
      <c r="J38" s="6"/>
      <c r="K38" s="6"/>
      <c r="M38" s="6" t="s">
        <v>1523</v>
      </c>
      <c r="N38" s="6"/>
      <c r="O38" s="6"/>
    </row>
    <row r="39" spans="2:15" ht="10.5" customHeight="1">
      <c r="B39" s="6"/>
      <c r="D39" s="7" t="s">
        <v>26</v>
      </c>
      <c r="E39" s="6" t="s">
        <v>1167</v>
      </c>
      <c r="F39" s="6"/>
      <c r="G39" s="6"/>
      <c r="H39" s="6"/>
      <c r="I39" s="6"/>
      <c r="J39" s="6"/>
      <c r="K39" s="6"/>
      <c r="M39" s="6" t="s">
        <v>1523</v>
      </c>
      <c r="N39" s="6"/>
      <c r="O39" s="6"/>
    </row>
    <row r="40" spans="2:15" ht="10.5" customHeight="1">
      <c r="B40" s="6"/>
      <c r="D40" s="7" t="s">
        <v>27</v>
      </c>
      <c r="E40" s="6" t="s">
        <v>39</v>
      </c>
      <c r="F40" s="6"/>
      <c r="G40" s="6"/>
      <c r="H40" s="6"/>
      <c r="I40" s="6"/>
      <c r="J40" s="6"/>
      <c r="K40" s="6"/>
      <c r="M40" s="6" t="s">
        <v>1524</v>
      </c>
      <c r="N40" s="6"/>
      <c r="O40" s="6"/>
    </row>
    <row r="41" spans="2:15" ht="10.5" customHeight="1">
      <c r="B41" s="6"/>
      <c r="D41" s="7" t="s">
        <v>28</v>
      </c>
      <c r="E41" s="6" t="s">
        <v>40</v>
      </c>
      <c r="F41" s="6"/>
      <c r="G41" s="6"/>
      <c r="H41" s="6"/>
      <c r="I41" s="6"/>
      <c r="J41" s="6"/>
      <c r="K41" s="6"/>
      <c r="M41" s="6" t="s">
        <v>1525</v>
      </c>
      <c r="N41" s="6"/>
      <c r="O41" s="6"/>
    </row>
    <row r="42" spans="2:15" ht="10.5" customHeight="1">
      <c r="B42" s="6"/>
      <c r="D42" s="7" t="s">
        <v>29</v>
      </c>
      <c r="E42" s="6" t="s">
        <v>41</v>
      </c>
      <c r="F42" s="6"/>
      <c r="G42" s="6"/>
      <c r="H42" s="6"/>
      <c r="I42" s="6"/>
      <c r="J42" s="6"/>
      <c r="K42" s="6"/>
      <c r="M42" s="6" t="s">
        <v>1526</v>
      </c>
      <c r="N42" s="6"/>
      <c r="O42" s="6"/>
    </row>
    <row r="43" spans="2:15" ht="10.5" customHeight="1">
      <c r="B43" s="6"/>
      <c r="D43" s="7" t="s">
        <v>30</v>
      </c>
      <c r="E43" s="6" t="s">
        <v>1225</v>
      </c>
      <c r="F43" s="6"/>
      <c r="G43" s="6"/>
      <c r="H43" s="6"/>
      <c r="I43" s="6"/>
      <c r="J43" s="6"/>
      <c r="K43" s="6"/>
      <c r="M43" s="6" t="s">
        <v>1233</v>
      </c>
      <c r="N43" s="6"/>
      <c r="O43" s="6"/>
    </row>
    <row r="44" spans="2:15" ht="10.5" customHeight="1">
      <c r="B44" s="6"/>
      <c r="D44" s="7" t="s">
        <v>31</v>
      </c>
      <c r="E44" s="6" t="s">
        <v>42</v>
      </c>
      <c r="F44" s="6"/>
      <c r="G44" s="6"/>
      <c r="H44" s="6"/>
      <c r="I44" s="6"/>
      <c r="J44" s="6"/>
      <c r="K44" s="6"/>
      <c r="M44" s="6" t="s">
        <v>1527</v>
      </c>
      <c r="N44" s="6"/>
      <c r="O44" s="6"/>
    </row>
    <row r="45" spans="2:15" ht="10.5" customHeight="1">
      <c r="B45" s="6"/>
      <c r="D45" s="7" t="s">
        <v>32</v>
      </c>
      <c r="E45" s="6" t="s">
        <v>1119</v>
      </c>
      <c r="F45" s="6"/>
      <c r="G45" s="6"/>
      <c r="H45" s="6"/>
      <c r="I45" s="6"/>
      <c r="J45" s="6"/>
      <c r="K45" s="6"/>
      <c r="M45" s="6" t="s">
        <v>1528</v>
      </c>
      <c r="N45" s="6"/>
      <c r="O45" s="6"/>
    </row>
    <row r="46" spans="2:15" ht="10.5" customHeight="1">
      <c r="B46" s="6"/>
      <c r="D46" s="7" t="s">
        <v>33</v>
      </c>
      <c r="E46" s="6" t="s">
        <v>1532</v>
      </c>
      <c r="F46" s="6"/>
      <c r="G46" s="6"/>
      <c r="H46" s="6"/>
      <c r="I46" s="6"/>
      <c r="J46" s="6"/>
      <c r="K46" s="6"/>
      <c r="M46" s="6" t="s">
        <v>12</v>
      </c>
      <c r="N46" s="6"/>
      <c r="O46" s="6"/>
    </row>
    <row r="47" spans="2:15" ht="10.5" customHeight="1">
      <c r="B47" s="6"/>
      <c r="D47" s="7" t="s">
        <v>34</v>
      </c>
      <c r="E47" s="6" t="s">
        <v>43</v>
      </c>
      <c r="F47" s="6"/>
      <c r="G47" s="6"/>
      <c r="H47" s="6"/>
      <c r="I47" s="6"/>
      <c r="J47" s="6"/>
      <c r="K47" s="6"/>
      <c r="M47" s="6" t="s">
        <v>1529</v>
      </c>
      <c r="N47" s="6"/>
      <c r="O47" s="6"/>
    </row>
    <row r="48" spans="2:15" ht="10.5" customHeight="1">
      <c r="B48" s="6"/>
      <c r="D48" s="7" t="s">
        <v>1095</v>
      </c>
      <c r="E48" s="6" t="s">
        <v>1164</v>
      </c>
      <c r="F48" s="6"/>
      <c r="G48" s="6"/>
      <c r="H48" s="6"/>
      <c r="I48" s="6"/>
      <c r="J48" s="6"/>
      <c r="K48" s="6"/>
      <c r="M48" s="6" t="s">
        <v>1530</v>
      </c>
      <c r="N48" s="6"/>
      <c r="O48" s="6"/>
    </row>
    <row r="49" spans="2:15" s="3928" customFormat="1" ht="10.5" customHeight="1">
      <c r="B49" s="3929"/>
      <c r="D49" s="3930" t="s">
        <v>35</v>
      </c>
      <c r="E49" s="3929" t="s">
        <v>1809</v>
      </c>
      <c r="F49" s="3929"/>
      <c r="G49" s="3929"/>
      <c r="H49" s="3929"/>
      <c r="I49" s="3929"/>
      <c r="J49" s="3929"/>
      <c r="K49" s="3929"/>
      <c r="M49" s="3929" t="s">
        <v>1810</v>
      </c>
      <c r="N49" s="3929"/>
      <c r="O49" s="3929"/>
    </row>
    <row r="50" spans="2:15" ht="10.5" customHeight="1">
      <c r="B50" s="6"/>
      <c r="D50" s="3930" t="s">
        <v>36</v>
      </c>
      <c r="E50" s="6" t="s">
        <v>44</v>
      </c>
      <c r="F50" s="6"/>
      <c r="G50" s="6"/>
      <c r="H50" s="6"/>
      <c r="I50" s="6"/>
      <c r="J50" s="6"/>
      <c r="K50" s="6"/>
      <c r="M50" s="6" t="s">
        <v>1226</v>
      </c>
      <c r="N50" s="6"/>
      <c r="O50" s="6"/>
    </row>
    <row r="51" spans="2:15" ht="10.5" customHeight="1">
      <c r="B51" s="6"/>
      <c r="D51" s="3930" t="s">
        <v>1247</v>
      </c>
      <c r="E51" s="6" t="s">
        <v>45</v>
      </c>
      <c r="F51" s="6"/>
      <c r="G51" s="6"/>
      <c r="H51" s="6"/>
      <c r="I51" s="6"/>
      <c r="J51" s="6"/>
      <c r="K51" s="6"/>
      <c r="M51" s="6" t="s">
        <v>55</v>
      </c>
      <c r="N51" s="6"/>
      <c r="O51" s="6"/>
    </row>
    <row r="52" spans="2:15" ht="10.5" customHeight="1">
      <c r="B52" s="6"/>
      <c r="D52" s="3930" t="s">
        <v>1517</v>
      </c>
      <c r="E52" s="6" t="s">
        <v>46</v>
      </c>
      <c r="F52" s="6"/>
      <c r="G52" s="6"/>
      <c r="H52" s="6"/>
      <c r="I52" s="6"/>
      <c r="J52" s="6"/>
      <c r="K52" s="6"/>
      <c r="M52" s="6" t="s">
        <v>996</v>
      </c>
      <c r="N52" s="6"/>
      <c r="O52" s="6"/>
    </row>
    <row r="53" spans="2:15" ht="10.5" customHeight="1">
      <c r="B53" s="6"/>
      <c r="D53" s="3930" t="s">
        <v>1672</v>
      </c>
      <c r="E53" s="6" t="s">
        <v>1673</v>
      </c>
      <c r="F53" s="6"/>
      <c r="G53" s="6"/>
      <c r="H53" s="6"/>
      <c r="I53" s="6"/>
      <c r="J53" s="6"/>
      <c r="K53" s="6"/>
      <c r="M53" s="6" t="s">
        <v>1366</v>
      </c>
      <c r="N53" s="6"/>
      <c r="O53" s="6"/>
    </row>
    <row r="54" spans="2:15" ht="10.5" customHeight="1">
      <c r="B54" s="6"/>
      <c r="D54" s="3930" t="s">
        <v>1811</v>
      </c>
      <c r="E54" s="6" t="s">
        <v>1801</v>
      </c>
      <c r="F54" s="6"/>
      <c r="G54" s="6"/>
      <c r="H54" s="6"/>
      <c r="I54" s="6"/>
      <c r="J54" s="6"/>
      <c r="K54" s="6"/>
      <c r="M54" s="6" t="s">
        <v>1802</v>
      </c>
      <c r="N54" s="6"/>
      <c r="O54" s="6"/>
    </row>
    <row r="55" spans="2:15" ht="10.5" customHeight="1">
      <c r="B55" s="6"/>
      <c r="D55" s="7"/>
      <c r="E55" s="6" t="s">
        <v>13</v>
      </c>
      <c r="F55" s="6"/>
      <c r="G55" s="6"/>
      <c r="H55" s="6"/>
      <c r="I55" s="6"/>
      <c r="J55" s="6"/>
      <c r="K55" s="6"/>
      <c r="M55" s="6"/>
      <c r="N55" s="6"/>
      <c r="O55" s="6"/>
    </row>
    <row r="56" spans="2:15" ht="10.5" customHeight="1">
      <c r="B56" s="6"/>
      <c r="D56" s="7" t="s">
        <v>1812</v>
      </c>
      <c r="E56" s="6" t="s">
        <v>1367</v>
      </c>
      <c r="F56" s="6"/>
      <c r="G56" s="6"/>
      <c r="H56" s="6"/>
      <c r="I56" s="6"/>
      <c r="J56" s="6"/>
      <c r="K56" s="6"/>
      <c r="M56" s="6" t="s">
        <v>1674</v>
      </c>
      <c r="N56" s="6"/>
      <c r="O56" s="6"/>
    </row>
    <row r="57" spans="2:15" ht="10.5" customHeight="1">
      <c r="B57" s="6"/>
      <c r="D57" s="7" t="s">
        <v>1096</v>
      </c>
      <c r="E57" s="6" t="s">
        <v>1355</v>
      </c>
      <c r="F57" s="6"/>
      <c r="G57" s="6"/>
      <c r="H57" s="6"/>
      <c r="I57" s="6"/>
      <c r="J57" s="6"/>
      <c r="K57" s="6"/>
      <c r="M57" s="6" t="s">
        <v>1168</v>
      </c>
      <c r="N57" s="6"/>
      <c r="O57" s="6"/>
    </row>
    <row r="58" spans="2:15" ht="10.5" customHeight="1">
      <c r="B58" s="6"/>
      <c r="D58" s="7" t="s">
        <v>1137</v>
      </c>
      <c r="E58" s="6" t="s">
        <v>47</v>
      </c>
      <c r="F58" s="6"/>
      <c r="G58" s="6"/>
      <c r="H58" s="6"/>
      <c r="I58" s="6"/>
      <c r="J58" s="6"/>
      <c r="K58" s="6"/>
      <c r="M58" s="6" t="s">
        <v>1803</v>
      </c>
      <c r="N58" s="6"/>
      <c r="O58" s="6"/>
    </row>
    <row r="59" spans="2:15" ht="10.5" customHeight="1">
      <c r="B59" s="6"/>
      <c r="D59" s="7" t="s">
        <v>1166</v>
      </c>
      <c r="E59" s="6" t="s">
        <v>48</v>
      </c>
      <c r="F59" s="6"/>
      <c r="G59" s="6"/>
      <c r="H59" s="6"/>
      <c r="I59" s="6"/>
      <c r="J59" s="6"/>
      <c r="K59" s="6"/>
      <c r="M59" s="6" t="s">
        <v>1804</v>
      </c>
      <c r="N59" s="6"/>
      <c r="O59" s="6"/>
    </row>
    <row r="60" spans="2:15" ht="10.5" customHeight="1">
      <c r="B60" s="6"/>
      <c r="D60" s="7" t="s">
        <v>1518</v>
      </c>
      <c r="E60" s="6" t="s">
        <v>49</v>
      </c>
      <c r="F60" s="6"/>
      <c r="G60" s="6"/>
      <c r="H60" s="6"/>
      <c r="I60" s="6"/>
      <c r="J60" s="6"/>
      <c r="K60" s="6"/>
      <c r="M60" s="6" t="s">
        <v>1227</v>
      </c>
      <c r="N60" s="6"/>
      <c r="O60" s="6"/>
    </row>
    <row r="61" spans="2:15" ht="10.5" customHeight="1">
      <c r="B61" s="6"/>
      <c r="D61" s="7" t="s">
        <v>1676</v>
      </c>
      <c r="E61" s="6" t="s">
        <v>50</v>
      </c>
      <c r="F61" s="6"/>
      <c r="G61" s="6"/>
      <c r="H61" s="6"/>
      <c r="I61" s="6"/>
      <c r="J61" s="6"/>
      <c r="K61" s="6"/>
      <c r="M61" s="6" t="s">
        <v>1805</v>
      </c>
      <c r="N61" s="6"/>
      <c r="O61" s="6"/>
    </row>
    <row r="62" spans="2:15" ht="10.5" customHeight="1">
      <c r="B62" s="6"/>
      <c r="D62" s="7" t="s">
        <v>1813</v>
      </c>
      <c r="E62" s="6" t="s">
        <v>51</v>
      </c>
      <c r="F62" s="6"/>
      <c r="G62" s="6"/>
      <c r="H62" s="6"/>
      <c r="I62" s="6"/>
      <c r="J62" s="6"/>
      <c r="K62" s="6"/>
      <c r="L62" s="6"/>
      <c r="M62" s="6"/>
      <c r="N62" s="6"/>
      <c r="O62" s="6"/>
    </row>
    <row r="63" spans="2:15" ht="10.5" customHeight="1">
      <c r="B63" s="6"/>
      <c r="D63" s="6"/>
      <c r="E63" s="6"/>
      <c r="F63" s="6"/>
      <c r="G63" s="6"/>
      <c r="H63" s="6"/>
      <c r="I63" s="6"/>
      <c r="J63" s="6"/>
      <c r="K63" s="6"/>
      <c r="L63" s="6"/>
      <c r="M63" s="6"/>
      <c r="N63" s="6"/>
      <c r="O63" s="6"/>
    </row>
  </sheetData>
  <mergeCells count="14">
    <mergeCell ref="H23:J23"/>
    <mergeCell ref="G18:I18"/>
    <mergeCell ref="K6:N6"/>
    <mergeCell ref="L2:O2"/>
    <mergeCell ref="I20:J20"/>
    <mergeCell ref="A11:O11"/>
    <mergeCell ref="A15:O15"/>
    <mergeCell ref="G19:O19"/>
    <mergeCell ref="O8:O9"/>
    <mergeCell ref="K5:N5"/>
    <mergeCell ref="K8:N8"/>
    <mergeCell ref="K9:N9"/>
    <mergeCell ref="O5:O6"/>
    <mergeCell ref="B13:N13"/>
  </mergeCells>
  <phoneticPr fontId="2"/>
  <printOptions horizontalCentered="1"/>
  <pageMargins left="0.59055118110236227" right="0.59055118110236227" top="0.59055118110236227" bottom="0.59055118110236227" header="0" footer="0"/>
  <pageSetup paperSize="9" scale="98" fitToWidth="0"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3E953-B42E-4CD3-972F-0EFC1AAE1CE2}">
  <sheetPr codeName="Sheet37">
    <tabColor rgb="FFFFFF00"/>
  </sheetPr>
  <dimension ref="A1:M49"/>
  <sheetViews>
    <sheetView showGridLines="0" view="pageBreakPreview" zoomScaleNormal="100" zoomScaleSheetLayoutView="100" workbookViewId="0">
      <selection activeCell="E9" sqref="E9"/>
    </sheetView>
  </sheetViews>
  <sheetFormatPr defaultColWidth="9.5546875" defaultRowHeight="13.2"/>
  <cols>
    <col min="1" max="1" width="2.5546875" style="195" customWidth="1"/>
    <col min="2" max="2" width="30.6640625" style="195" customWidth="1"/>
    <col min="3" max="4" width="15.6640625" style="195" customWidth="1"/>
    <col min="5" max="6" width="20.6640625" style="219" customWidth="1"/>
    <col min="7" max="7" width="9.44140625" style="195" customWidth="1"/>
    <col min="8" max="9" width="9.5546875" style="195" customWidth="1"/>
    <col min="10" max="12" width="9.5546875" style="195"/>
    <col min="13" max="13" width="2.88671875" style="195" hidden="1" customWidth="1"/>
    <col min="14" max="16384" width="9.5546875" style="195"/>
  </cols>
  <sheetData>
    <row r="1" spans="1:13" s="185" customFormat="1" ht="20.100000000000001" customHeight="1">
      <c r="A1" s="188"/>
      <c r="B1" s="188"/>
      <c r="C1" s="188"/>
      <c r="D1" s="186"/>
      <c r="E1" s="435"/>
      <c r="F1" s="187" t="s">
        <v>1425</v>
      </c>
      <c r="G1" s="187"/>
      <c r="H1" s="187"/>
      <c r="I1" s="188"/>
    </row>
    <row r="2" spans="1:13" s="185" customFormat="1" ht="30" customHeight="1">
      <c r="A2" s="3583" t="s">
        <v>766</v>
      </c>
      <c r="B2" s="3583"/>
      <c r="C2" s="3583"/>
      <c r="D2" s="3583"/>
      <c r="E2" s="3583"/>
      <c r="F2" s="3583"/>
      <c r="G2" s="1794" t="s">
        <v>218</v>
      </c>
      <c r="H2" s="373"/>
      <c r="I2" s="373"/>
    </row>
    <row r="3" spans="1:13" s="185" customFormat="1" ht="10.050000000000001" customHeight="1" thickBot="1">
      <c r="A3" s="1398"/>
      <c r="B3" s="1398"/>
      <c r="C3" s="1398"/>
      <c r="D3" s="1398"/>
      <c r="E3" s="1398"/>
      <c r="F3" s="1398"/>
      <c r="G3" s="373"/>
      <c r="H3" s="373"/>
      <c r="I3" s="373"/>
    </row>
    <row r="4" spans="1:13" s="185" customFormat="1" ht="26.1" customHeight="1" thickBot="1">
      <c r="A4" s="546" t="s">
        <v>844</v>
      </c>
      <c r="B4" s="374"/>
      <c r="C4" s="547" t="s">
        <v>287</v>
      </c>
      <c r="D4" s="3683"/>
      <c r="E4" s="3684"/>
      <c r="F4" s="548" t="s">
        <v>845</v>
      </c>
      <c r="G4" s="373"/>
    </row>
    <row r="5" spans="1:13" s="185" customFormat="1" ht="15" customHeight="1">
      <c r="A5" s="1398"/>
      <c r="B5" s="1398"/>
      <c r="C5" s="1398"/>
      <c r="D5" s="1398"/>
      <c r="E5" s="1398"/>
      <c r="F5" s="1398"/>
      <c r="G5" s="373"/>
      <c r="H5" s="373"/>
      <c r="I5" s="373"/>
    </row>
    <row r="6" spans="1:13" s="185" customFormat="1" ht="20.100000000000001" customHeight="1" thickBot="1">
      <c r="A6" s="188" t="s">
        <v>1270</v>
      </c>
      <c r="B6" s="188"/>
      <c r="C6" s="188"/>
      <c r="D6" s="373"/>
      <c r="E6" s="374"/>
      <c r="F6" s="375"/>
      <c r="G6" s="373"/>
      <c r="H6" s="373"/>
      <c r="I6" s="373"/>
    </row>
    <row r="7" spans="1:13" s="235" customFormat="1" ht="14.25" customHeight="1">
      <c r="A7" s="2762" t="s">
        <v>767</v>
      </c>
      <c r="B7" s="2763"/>
      <c r="C7" s="2763"/>
      <c r="D7" s="2763"/>
      <c r="E7" s="2807" t="s">
        <v>728</v>
      </c>
      <c r="F7" s="3587" t="s">
        <v>529</v>
      </c>
    </row>
    <row r="8" spans="1:13" s="235" customFormat="1" ht="14.25" customHeight="1" thickBot="1">
      <c r="A8" s="3584"/>
      <c r="B8" s="3585"/>
      <c r="C8" s="3585"/>
      <c r="D8" s="3585"/>
      <c r="E8" s="3586"/>
      <c r="F8" s="3588"/>
    </row>
    <row r="9" spans="1:13" s="235" customFormat="1" ht="20.100000000000001" customHeight="1">
      <c r="A9" s="1380" t="s">
        <v>770</v>
      </c>
      <c r="B9" s="1381"/>
      <c r="C9" s="1381"/>
      <c r="D9" s="1381"/>
      <c r="E9" s="437"/>
      <c r="F9" s="438"/>
    </row>
    <row r="10" spans="1:13" s="235" customFormat="1" ht="20.100000000000001" customHeight="1">
      <c r="A10" s="3589" t="s">
        <v>1406</v>
      </c>
      <c r="B10" s="3590"/>
      <c r="C10" s="1435"/>
      <c r="D10" s="1434"/>
      <c r="E10" s="439"/>
      <c r="F10" s="440"/>
      <c r="G10" s="1797" t="s">
        <v>1294</v>
      </c>
      <c r="M10" s="235">
        <f>ROUNDDOWN(IF(COUNTIF($A10,"*フィルム*")+COUNTIF($A10,"*ﾌｨﾙﾑ*"),E10/2,E10),0)</f>
        <v>0</v>
      </c>
    </row>
    <row r="11" spans="1:13" s="235" customFormat="1" ht="20.100000000000001" customHeight="1">
      <c r="A11" s="3589" t="s">
        <v>1354</v>
      </c>
      <c r="B11" s="3590"/>
      <c r="C11" s="1435"/>
      <c r="D11" s="1433"/>
      <c r="E11" s="439"/>
      <c r="F11" s="440"/>
      <c r="M11" s="235">
        <f t="shared" ref="M11:M12" si="0">ROUNDDOWN(IF(COUNTIF($A11,"*フィルム*")+COUNTIF($A11,"*ﾌｨﾙﾑ*"),E11/2,E11),0)</f>
        <v>0</v>
      </c>
    </row>
    <row r="12" spans="1:13" s="235" customFormat="1" ht="20.100000000000001" customHeight="1">
      <c r="A12" s="3589" t="s">
        <v>1351</v>
      </c>
      <c r="B12" s="3590"/>
      <c r="C12" s="1439"/>
      <c r="D12" s="1440"/>
      <c r="E12" s="439"/>
      <c r="F12" s="1441"/>
      <c r="M12" s="235">
        <f t="shared" si="0"/>
        <v>0</v>
      </c>
    </row>
    <row r="13" spans="1:13" s="235" customFormat="1" ht="20.100000000000001" customHeight="1" thickBot="1">
      <c r="A13" s="3589"/>
      <c r="B13" s="3590"/>
      <c r="C13" s="1436"/>
      <c r="D13" s="1432"/>
      <c r="E13" s="439"/>
      <c r="F13" s="441"/>
      <c r="M13" s="235">
        <f>ROUNDDOWN(IF(COUNTIF($A13,"*フィルム*")+COUNTIF($A13,"*ﾌｨﾙﾑ*"),E13/2,E13),0)</f>
        <v>0</v>
      </c>
    </row>
    <row r="14" spans="1:13" s="235" customFormat="1" ht="20.100000000000001" customHeight="1" thickTop="1">
      <c r="A14" s="442"/>
      <c r="B14" s="1430"/>
      <c r="C14" s="1430"/>
      <c r="D14" s="1368" t="s">
        <v>1272</v>
      </c>
      <c r="E14" s="443">
        <f>SUM(E10:E13)</f>
        <v>0</v>
      </c>
      <c r="F14" s="444"/>
    </row>
    <row r="15" spans="1:13" s="235" customFormat="1" ht="20.100000000000001" customHeight="1" thickBot="1">
      <c r="A15" s="445"/>
      <c r="B15" s="1431"/>
      <c r="C15" s="1431"/>
      <c r="D15" s="1369" t="s">
        <v>1271</v>
      </c>
      <c r="E15" s="446">
        <f>SUM(M10:M13)</f>
        <v>0</v>
      </c>
      <c r="F15" s="447"/>
    </row>
    <row r="16" spans="1:13" s="235" customFormat="1" ht="20.100000000000001" customHeight="1">
      <c r="A16" s="448" t="s">
        <v>771</v>
      </c>
      <c r="B16" s="449"/>
      <c r="C16" s="449"/>
      <c r="D16" s="449"/>
      <c r="E16" s="450"/>
      <c r="F16" s="451"/>
    </row>
    <row r="17" spans="1:6" s="235" customFormat="1" ht="20.100000000000001" customHeight="1">
      <c r="A17" s="3589" t="s">
        <v>1228</v>
      </c>
      <c r="B17" s="3590"/>
      <c r="C17" s="1435"/>
      <c r="D17" s="1434"/>
      <c r="E17" s="439"/>
      <c r="F17" s="440"/>
    </row>
    <row r="18" spans="1:6" s="235" customFormat="1" ht="20.100000000000001" customHeight="1">
      <c r="A18" s="3589" t="s">
        <v>1229</v>
      </c>
      <c r="B18" s="3590"/>
      <c r="C18" s="1435"/>
      <c r="D18" s="1433"/>
      <c r="E18" s="439"/>
      <c r="F18" s="440"/>
    </row>
    <row r="19" spans="1:6" s="235" customFormat="1" ht="20.100000000000001" customHeight="1">
      <c r="A19" s="3589" t="s">
        <v>1230</v>
      </c>
      <c r="B19" s="3590"/>
      <c r="C19" s="1435"/>
      <c r="D19" s="1433"/>
      <c r="E19" s="439"/>
      <c r="F19" s="440"/>
    </row>
    <row r="20" spans="1:6" s="235" customFormat="1" ht="20.100000000000001" customHeight="1">
      <c r="A20" s="3589" t="s">
        <v>1293</v>
      </c>
      <c r="B20" s="3590"/>
      <c r="C20" s="1435"/>
      <c r="D20" s="1433"/>
      <c r="E20" s="439"/>
      <c r="F20" s="440"/>
    </row>
    <row r="21" spans="1:6" s="235" customFormat="1" ht="20.100000000000001" customHeight="1" thickBot="1">
      <c r="A21" s="3589"/>
      <c r="B21" s="3590"/>
      <c r="C21" s="1442"/>
      <c r="D21" s="1443"/>
      <c r="E21" s="452"/>
      <c r="F21" s="438"/>
    </row>
    <row r="22" spans="1:6" s="235" customFormat="1" ht="20.100000000000001" customHeight="1" thickTop="1" thickBot="1">
      <c r="A22" s="453"/>
      <c r="B22" s="454"/>
      <c r="C22" s="454"/>
      <c r="D22" s="1370" t="s">
        <v>1273</v>
      </c>
      <c r="E22" s="455">
        <f>SUM(E17:E21)</f>
        <v>0</v>
      </c>
      <c r="F22" s="456"/>
    </row>
    <row r="23" spans="1:6" s="235" customFormat="1" ht="20.100000000000001" customHeight="1">
      <c r="A23" s="457" t="s">
        <v>772</v>
      </c>
      <c r="B23" s="458"/>
      <c r="C23" s="458"/>
      <c r="D23" s="458"/>
      <c r="E23" s="450"/>
      <c r="F23" s="451"/>
    </row>
    <row r="24" spans="1:6" s="235" customFormat="1" ht="20.100000000000001" customHeight="1">
      <c r="A24" s="3589" t="s">
        <v>1228</v>
      </c>
      <c r="B24" s="3590"/>
      <c r="C24" s="1435"/>
      <c r="D24" s="1434"/>
      <c r="E24" s="439"/>
      <c r="F24" s="440"/>
    </row>
    <row r="25" spans="1:6" s="235" customFormat="1" ht="20.100000000000001" customHeight="1">
      <c r="A25" s="3589" t="s">
        <v>1229</v>
      </c>
      <c r="B25" s="3590"/>
      <c r="C25" s="1435"/>
      <c r="D25" s="1433"/>
      <c r="E25" s="439"/>
      <c r="F25" s="440"/>
    </row>
    <row r="26" spans="1:6" s="235" customFormat="1" ht="20.100000000000001" customHeight="1">
      <c r="A26" s="3589" t="s">
        <v>1230</v>
      </c>
      <c r="B26" s="3590"/>
      <c r="C26" s="1435"/>
      <c r="D26" s="1433"/>
      <c r="E26" s="439"/>
      <c r="F26" s="440"/>
    </row>
    <row r="27" spans="1:6" s="235" customFormat="1" ht="20.100000000000001" customHeight="1">
      <c r="A27" s="3589" t="s">
        <v>1293</v>
      </c>
      <c r="B27" s="3590"/>
      <c r="C27" s="1435"/>
      <c r="D27" s="1433"/>
      <c r="E27" s="452"/>
      <c r="F27" s="438"/>
    </row>
    <row r="28" spans="1:6" s="235" customFormat="1" ht="20.100000000000001" customHeight="1" thickBot="1">
      <c r="A28" s="3591"/>
      <c r="B28" s="3592"/>
      <c r="C28" s="1442"/>
      <c r="D28" s="1443"/>
      <c r="E28" s="452"/>
      <c r="F28" s="438"/>
    </row>
    <row r="29" spans="1:6" s="235" customFormat="1" ht="20.100000000000001" customHeight="1" thickTop="1" thickBot="1">
      <c r="A29" s="453"/>
      <c r="B29" s="454"/>
      <c r="C29" s="454"/>
      <c r="D29" s="1370" t="s">
        <v>1278</v>
      </c>
      <c r="E29" s="459">
        <f>SUM(E24:E28)</f>
        <v>0</v>
      </c>
      <c r="F29" s="460"/>
    </row>
    <row r="30" spans="1:6" s="189" customFormat="1" ht="5.0999999999999996" customHeight="1" thickBot="1">
      <c r="A30" s="1399"/>
      <c r="B30" s="1399"/>
      <c r="C30" s="1399"/>
      <c r="D30" s="1399"/>
      <c r="E30" s="1400"/>
      <c r="F30" s="582"/>
    </row>
    <row r="31" spans="1:6" s="235" customFormat="1" ht="21" customHeight="1" thickBot="1">
      <c r="A31" s="3593" t="s">
        <v>1279</v>
      </c>
      <c r="B31" s="3594"/>
      <c r="C31" s="3594"/>
      <c r="D31" s="3594"/>
      <c r="E31" s="466">
        <f>E14+E22+E29</f>
        <v>0</v>
      </c>
      <c r="F31" s="467"/>
    </row>
    <row r="32" spans="1:6" s="189" customFormat="1" ht="5.0999999999999996" customHeight="1" thickBot="1">
      <c r="A32" s="1399"/>
      <c r="B32" s="1399"/>
      <c r="C32" s="1399"/>
      <c r="D32" s="1399"/>
      <c r="E32" s="1400"/>
      <c r="F32" s="582"/>
    </row>
    <row r="33" spans="1:7" s="235" customFormat="1" ht="21" customHeight="1" thickBot="1">
      <c r="A33" s="3593" t="s">
        <v>1274</v>
      </c>
      <c r="B33" s="3594"/>
      <c r="C33" s="3594"/>
      <c r="D33" s="3594"/>
      <c r="E33" s="466">
        <f>E15+E22+E29</f>
        <v>0</v>
      </c>
      <c r="F33" s="467"/>
    </row>
    <row r="34" spans="1:7" s="185" customFormat="1" ht="20.100000000000001" customHeight="1">
      <c r="A34" s="188"/>
      <c r="B34" s="188"/>
      <c r="C34" s="188"/>
      <c r="D34" s="186"/>
      <c r="E34" s="186"/>
      <c r="F34" s="187"/>
      <c r="G34" s="187"/>
    </row>
    <row r="35" spans="1:7" s="185" customFormat="1" ht="20.100000000000001" customHeight="1" thickBot="1">
      <c r="A35" s="188" t="s">
        <v>1267</v>
      </c>
      <c r="B35" s="188"/>
      <c r="C35" s="188"/>
      <c r="D35" s="373"/>
      <c r="E35" s="374"/>
      <c r="F35" s="375"/>
      <c r="G35" s="373"/>
    </row>
    <row r="36" spans="1:7" s="235" customFormat="1" ht="14.25" customHeight="1">
      <c r="A36" s="2762" t="s">
        <v>767</v>
      </c>
      <c r="B36" s="2763"/>
      <c r="C36" s="2763"/>
      <c r="D36" s="2748"/>
      <c r="E36" s="2807" t="s">
        <v>728</v>
      </c>
      <c r="F36" s="3587" t="s">
        <v>529</v>
      </c>
    </row>
    <row r="37" spans="1:7" s="235" customFormat="1" ht="14.25" customHeight="1" thickBot="1">
      <c r="A37" s="3584"/>
      <c r="B37" s="3585"/>
      <c r="C37" s="3585"/>
      <c r="D37" s="3595"/>
      <c r="E37" s="3586"/>
      <c r="F37" s="3588"/>
    </row>
    <row r="38" spans="1:7" s="235" customFormat="1" ht="20.100000000000001" customHeight="1">
      <c r="A38" s="462" t="s">
        <v>1268</v>
      </c>
      <c r="B38" s="463"/>
      <c r="C38" s="463"/>
      <c r="D38" s="463"/>
      <c r="E38" s="464"/>
      <c r="F38" s="465"/>
    </row>
    <row r="39" spans="1:7" s="235" customFormat="1" ht="20.100000000000001" customHeight="1">
      <c r="A39" s="3589" t="s">
        <v>1313</v>
      </c>
      <c r="B39" s="3590"/>
      <c r="C39" s="1435"/>
      <c r="D39" s="1434"/>
      <c r="E39" s="439"/>
      <c r="F39" s="440"/>
    </row>
    <row r="40" spans="1:7" s="235" customFormat="1" ht="20.100000000000001" customHeight="1" thickBot="1">
      <c r="A40" s="3591"/>
      <c r="B40" s="3592"/>
      <c r="C40" s="1435"/>
      <c r="D40" s="1434"/>
      <c r="E40" s="439"/>
      <c r="F40" s="440"/>
    </row>
    <row r="41" spans="1:7" s="235" customFormat="1" ht="20.100000000000001" customHeight="1" thickTop="1" thickBot="1">
      <c r="A41" s="453"/>
      <c r="B41" s="454"/>
      <c r="C41" s="454"/>
      <c r="D41" s="1370" t="s">
        <v>1276</v>
      </c>
      <c r="E41" s="455">
        <f>SUM(E39:E40)</f>
        <v>0</v>
      </c>
      <c r="F41" s="456"/>
    </row>
    <row r="42" spans="1:7" s="235" customFormat="1" ht="20.100000000000001" customHeight="1">
      <c r="A42" s="457" t="s">
        <v>1269</v>
      </c>
      <c r="B42" s="458"/>
      <c r="C42" s="458"/>
      <c r="D42" s="458"/>
      <c r="E42" s="450"/>
      <c r="F42" s="451"/>
    </row>
    <row r="43" spans="1:7" s="235" customFormat="1" ht="20.100000000000001" customHeight="1">
      <c r="A43" s="3589" t="s">
        <v>1314</v>
      </c>
      <c r="B43" s="3590"/>
      <c r="C43" s="1435"/>
      <c r="D43" s="1434"/>
      <c r="E43" s="439"/>
      <c r="F43" s="440"/>
    </row>
    <row r="44" spans="1:7" s="235" customFormat="1" ht="20.100000000000001" customHeight="1" thickBot="1">
      <c r="A44" s="3591"/>
      <c r="B44" s="3592"/>
      <c r="C44" s="1435"/>
      <c r="D44" s="1434"/>
      <c r="E44" s="439"/>
      <c r="F44" s="440"/>
    </row>
    <row r="45" spans="1:7" s="235" customFormat="1" ht="20.100000000000001" customHeight="1" thickTop="1" thickBot="1">
      <c r="A45" s="453"/>
      <c r="B45" s="454"/>
      <c r="C45" s="454"/>
      <c r="D45" s="1370" t="s">
        <v>1277</v>
      </c>
      <c r="E45" s="455">
        <f>SUM(E43:E44)</f>
        <v>0</v>
      </c>
      <c r="F45" s="456"/>
    </row>
    <row r="46" spans="1:7" s="235" customFormat="1" ht="20.100000000000001" customHeight="1" thickBot="1">
      <c r="A46" s="3593" t="s">
        <v>1275</v>
      </c>
      <c r="B46" s="3594"/>
      <c r="C46" s="3594"/>
      <c r="D46" s="3594"/>
      <c r="E46" s="466">
        <f>E41+E45</f>
        <v>0</v>
      </c>
      <c r="F46" s="467"/>
    </row>
    <row r="47" spans="1:7" s="235" customFormat="1" ht="20.100000000000001" customHeight="1">
      <c r="A47" s="189"/>
      <c r="B47" s="189"/>
      <c r="C47" s="189"/>
      <c r="D47" s="189"/>
      <c r="E47" s="266"/>
      <c r="F47" s="257"/>
    </row>
    <row r="48" spans="1:7" s="235" customFormat="1" ht="16.5" customHeight="1">
      <c r="A48" s="396"/>
      <c r="B48" s="396"/>
      <c r="C48" s="396"/>
      <c r="D48" s="396"/>
      <c r="E48" s="189"/>
      <c r="F48" s="189"/>
    </row>
    <row r="49" spans="4:6" s="235" customFormat="1" ht="14.25" customHeight="1">
      <c r="D49" s="396"/>
      <c r="E49" s="189"/>
      <c r="F49" s="461"/>
    </row>
  </sheetData>
  <sheetProtection selectLockedCells="1"/>
  <protectedRanges>
    <protectedRange password="CC0B" sqref="E10:E13 E17:E21 E24:E28" name="範囲1"/>
    <protectedRange password="CC0B" sqref="E43:E44 E38:E40" name="範囲1_1"/>
  </protectedRanges>
  <dataConsolidate/>
  <mergeCells count="29">
    <mergeCell ref="E36:E37"/>
    <mergeCell ref="F36:F37"/>
    <mergeCell ref="A39:B39"/>
    <mergeCell ref="A21:B21"/>
    <mergeCell ref="A40:B40"/>
    <mergeCell ref="A24:B24"/>
    <mergeCell ref="A25:B25"/>
    <mergeCell ref="A26:B26"/>
    <mergeCell ref="A27:B27"/>
    <mergeCell ref="A28:B28"/>
    <mergeCell ref="A43:B43"/>
    <mergeCell ref="A44:B44"/>
    <mergeCell ref="A46:D46"/>
    <mergeCell ref="A31:D31"/>
    <mergeCell ref="A33:D33"/>
    <mergeCell ref="A36:D37"/>
    <mergeCell ref="A20:B20"/>
    <mergeCell ref="A2:F2"/>
    <mergeCell ref="A7:D8"/>
    <mergeCell ref="E7:E8"/>
    <mergeCell ref="F7:F8"/>
    <mergeCell ref="A10:B10"/>
    <mergeCell ref="A11:B11"/>
    <mergeCell ref="A12:B12"/>
    <mergeCell ref="A13:B13"/>
    <mergeCell ref="A17:B17"/>
    <mergeCell ref="A18:B18"/>
    <mergeCell ref="A19:B19"/>
    <mergeCell ref="D4:E4"/>
  </mergeCells>
  <phoneticPr fontId="2"/>
  <printOptions horizontalCentered="1"/>
  <pageMargins left="0.59055118110236227" right="0.39370078740157483" top="0.59055118110236227" bottom="0.59055118110236227" header="0" footer="0"/>
  <pageSetup paperSize="9" scale="77" orientation="portrait"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8">
    <tabColor rgb="FFFFFF00"/>
  </sheetPr>
  <dimension ref="A1:K31"/>
  <sheetViews>
    <sheetView showGridLines="0" view="pageBreakPreview" zoomScaleNormal="100" zoomScaleSheetLayoutView="100" workbookViewId="0">
      <selection activeCell="E9" sqref="E9"/>
    </sheetView>
  </sheetViews>
  <sheetFormatPr defaultColWidth="9.5546875" defaultRowHeight="13.2"/>
  <cols>
    <col min="1" max="1" width="9.109375" style="195" customWidth="1"/>
    <col min="2" max="5" width="11.109375" style="195" customWidth="1"/>
    <col min="6" max="6" width="6.109375" style="195" customWidth="1"/>
    <col min="7" max="8" width="6.88671875" style="261" customWidth="1"/>
    <col min="9" max="9" width="16.109375" style="219" customWidth="1"/>
    <col min="10" max="10" width="17.44140625" style="219" customWidth="1"/>
    <col min="11" max="16384" width="9.5546875" style="195"/>
  </cols>
  <sheetData>
    <row r="1" spans="1:11" s="185" customFormat="1" ht="21" customHeight="1">
      <c r="A1" s="3685"/>
      <c r="B1" s="3685"/>
      <c r="C1" s="195"/>
      <c r="D1" s="195"/>
      <c r="E1" s="195"/>
      <c r="F1" s="195"/>
      <c r="G1" s="195"/>
      <c r="H1" s="261"/>
      <c r="I1" s="261"/>
      <c r="J1" s="187" t="s">
        <v>1422</v>
      </c>
      <c r="K1" s="187"/>
    </row>
    <row r="2" spans="1:11" s="532" customFormat="1" ht="36" customHeight="1">
      <c r="A2" s="3686" t="s">
        <v>766</v>
      </c>
      <c r="B2" s="3687"/>
      <c r="C2" s="3687"/>
      <c r="D2" s="3687"/>
      <c r="E2" s="3687"/>
      <c r="F2" s="3687"/>
      <c r="G2" s="3687"/>
      <c r="H2" s="3687"/>
      <c r="I2" s="3687"/>
      <c r="J2" s="3687"/>
      <c r="K2" s="1794" t="s">
        <v>218</v>
      </c>
    </row>
    <row r="3" spans="1:11" s="185" customFormat="1" ht="5.25" customHeight="1" thickBot="1">
      <c r="A3" s="188"/>
      <c r="B3" s="186"/>
      <c r="C3" s="186"/>
      <c r="D3" s="186"/>
      <c r="E3" s="186"/>
      <c r="F3" s="186"/>
      <c r="G3" s="186"/>
      <c r="H3" s="187"/>
      <c r="I3" s="186"/>
      <c r="J3" s="186"/>
      <c r="K3" s="373"/>
    </row>
    <row r="4" spans="1:11" s="185" customFormat="1" ht="26.1" customHeight="1" thickBot="1">
      <c r="A4" s="546" t="s">
        <v>834</v>
      </c>
      <c r="B4" s="373"/>
      <c r="C4" s="373"/>
      <c r="D4" s="1437"/>
      <c r="E4" s="491" t="s">
        <v>287</v>
      </c>
      <c r="F4" s="3688"/>
      <c r="G4" s="3689"/>
      <c r="H4" s="3689"/>
      <c r="I4" s="3690"/>
      <c r="J4" s="548" t="s">
        <v>288</v>
      </c>
      <c r="K4" s="373"/>
    </row>
    <row r="5" spans="1:11" s="185" customFormat="1" ht="16.5" customHeight="1">
      <c r="A5" s="188"/>
      <c r="B5" s="186"/>
      <c r="C5" s="186"/>
      <c r="D5" s="186"/>
      <c r="E5" s="186"/>
      <c r="F5" s="186"/>
      <c r="G5" s="186"/>
      <c r="H5" s="187"/>
      <c r="I5" s="186"/>
      <c r="J5" s="186"/>
      <c r="K5" s="373"/>
    </row>
    <row r="6" spans="1:11" s="185" customFormat="1" ht="22.5" customHeight="1">
      <c r="A6" s="373" t="s">
        <v>773</v>
      </c>
      <c r="B6" s="374"/>
      <c r="C6" s="374"/>
      <c r="D6" s="374"/>
      <c r="E6" s="374"/>
      <c r="F6" s="374"/>
      <c r="G6" s="374"/>
      <c r="H6" s="374"/>
      <c r="I6" s="374"/>
      <c r="J6" s="374"/>
      <c r="K6" s="373"/>
    </row>
    <row r="7" spans="1:11" s="185" customFormat="1" ht="10.5" customHeight="1">
      <c r="A7" s="374"/>
      <c r="B7" s="374"/>
      <c r="C7" s="374"/>
      <c r="D7" s="374"/>
      <c r="E7" s="374"/>
      <c r="F7" s="374"/>
      <c r="G7" s="374"/>
      <c r="H7" s="374"/>
      <c r="I7" s="374"/>
      <c r="J7" s="374"/>
      <c r="K7" s="373"/>
    </row>
    <row r="8" spans="1:11" s="185" customFormat="1" ht="18" customHeight="1">
      <c r="A8" s="468" t="s">
        <v>774</v>
      </c>
      <c r="B8" s="469" t="s">
        <v>775</v>
      </c>
      <c r="C8" s="583"/>
      <c r="D8" s="583"/>
      <c r="E8" s="583"/>
      <c r="F8" s="583"/>
      <c r="G8" s="583"/>
      <c r="H8" s="583"/>
      <c r="I8" s="583"/>
      <c r="J8" s="583"/>
      <c r="K8" s="373"/>
    </row>
    <row r="9" spans="1:11" s="185" customFormat="1" ht="18" customHeight="1">
      <c r="A9" s="470"/>
      <c r="B9" s="469" t="s">
        <v>776</v>
      </c>
      <c r="C9" s="470"/>
      <c r="D9" s="470"/>
      <c r="E9" s="470"/>
      <c r="F9" s="470"/>
      <c r="G9" s="470"/>
      <c r="H9" s="470"/>
      <c r="I9" s="470"/>
      <c r="J9" s="470"/>
      <c r="K9" s="373"/>
    </row>
    <row r="10" spans="1:11" s="185" customFormat="1" ht="18" customHeight="1">
      <c r="A10" s="471"/>
      <c r="B10" s="469" t="s">
        <v>777</v>
      </c>
      <c r="C10" s="584"/>
      <c r="D10" s="585"/>
      <c r="E10" s="585"/>
      <c r="F10" s="375"/>
      <c r="G10" s="585"/>
      <c r="H10" s="470"/>
      <c r="I10" s="470"/>
      <c r="J10" s="470"/>
      <c r="K10" s="373"/>
    </row>
    <row r="11" spans="1:11" s="185" customFormat="1" ht="18" customHeight="1">
      <c r="A11" s="468"/>
      <c r="B11" s="471" t="s">
        <v>778</v>
      </c>
      <c r="C11" s="470"/>
      <c r="D11" s="470"/>
      <c r="E11" s="470"/>
      <c r="F11" s="470"/>
      <c r="G11" s="470"/>
      <c r="H11" s="470"/>
      <c r="I11" s="470"/>
      <c r="J11" s="470"/>
      <c r="K11" s="373"/>
    </row>
    <row r="12" spans="1:11" s="185" customFormat="1" ht="18" customHeight="1">
      <c r="A12" s="468" t="s">
        <v>779</v>
      </c>
      <c r="B12" s="471" t="s">
        <v>780</v>
      </c>
      <c r="C12" s="470"/>
      <c r="D12" s="470"/>
      <c r="E12" s="470"/>
      <c r="F12" s="470"/>
      <c r="G12" s="470"/>
      <c r="H12" s="470"/>
      <c r="I12" s="470"/>
      <c r="J12" s="470"/>
      <c r="K12" s="373"/>
    </row>
    <row r="13" spans="1:11" s="185" customFormat="1" ht="18" customHeight="1">
      <c r="A13" s="583"/>
      <c r="B13" s="470"/>
      <c r="C13" s="583"/>
      <c r="D13" s="583"/>
      <c r="E13" s="583"/>
      <c r="F13" s="583"/>
      <c r="G13" s="583"/>
      <c r="H13" s="583"/>
      <c r="I13" s="583"/>
      <c r="J13" s="583"/>
      <c r="K13" s="373"/>
    </row>
    <row r="14" spans="1:11" s="185" customFormat="1" ht="18" customHeight="1" thickBot="1">
      <c r="A14" s="471"/>
      <c r="B14" s="374"/>
      <c r="C14" s="374"/>
      <c r="D14" s="374"/>
      <c r="E14" s="374"/>
      <c r="F14" s="374"/>
      <c r="G14" s="374"/>
      <c r="H14" s="374"/>
      <c r="I14" s="374"/>
      <c r="J14" s="374"/>
      <c r="K14" s="373"/>
    </row>
    <row r="15" spans="1:11" s="185" customFormat="1" ht="16.5" customHeight="1">
      <c r="A15" s="3596" t="s">
        <v>781</v>
      </c>
      <c r="B15" s="3597"/>
      <c r="C15" s="3597"/>
      <c r="D15" s="3597"/>
      <c r="E15" s="3598"/>
      <c r="F15" s="3602" t="s">
        <v>782</v>
      </c>
      <c r="G15" s="3604" t="s">
        <v>783</v>
      </c>
      <c r="H15" s="3598"/>
      <c r="I15" s="3606" t="s">
        <v>848</v>
      </c>
      <c r="J15" s="3608" t="s">
        <v>529</v>
      </c>
      <c r="K15" s="373"/>
    </row>
    <row r="16" spans="1:11" s="185" customFormat="1" ht="16.5" customHeight="1" thickBot="1">
      <c r="A16" s="3599"/>
      <c r="B16" s="3600"/>
      <c r="C16" s="3600"/>
      <c r="D16" s="3600"/>
      <c r="E16" s="3601"/>
      <c r="F16" s="3603"/>
      <c r="G16" s="3605"/>
      <c r="H16" s="3601"/>
      <c r="I16" s="3607"/>
      <c r="J16" s="3609"/>
      <c r="K16" s="373"/>
    </row>
    <row r="17" spans="1:11" s="185" customFormat="1" ht="25.05" customHeight="1">
      <c r="A17" s="3614" t="s">
        <v>784</v>
      </c>
      <c r="B17" s="3615"/>
      <c r="C17" s="3615"/>
      <c r="D17" s="3615"/>
      <c r="E17" s="3616"/>
      <c r="F17" s="472" t="s">
        <v>117</v>
      </c>
      <c r="G17" s="473"/>
      <c r="H17" s="474" t="s">
        <v>785</v>
      </c>
      <c r="I17" s="586"/>
      <c r="J17" s="476"/>
      <c r="K17" s="373"/>
    </row>
    <row r="18" spans="1:11" s="185" customFormat="1" ht="25.05" customHeight="1">
      <c r="A18" s="3610" t="s">
        <v>786</v>
      </c>
      <c r="B18" s="3611"/>
      <c r="C18" s="3611"/>
      <c r="D18" s="3611"/>
      <c r="E18" s="3612"/>
      <c r="F18" s="477" t="s">
        <v>117</v>
      </c>
      <c r="G18" s="478"/>
      <c r="H18" s="479" t="s">
        <v>785</v>
      </c>
      <c r="I18" s="587"/>
      <c r="J18" s="481"/>
      <c r="K18" s="373"/>
    </row>
    <row r="19" spans="1:11" s="185" customFormat="1" ht="25.05" customHeight="1">
      <c r="A19" s="3610" t="s">
        <v>787</v>
      </c>
      <c r="B19" s="3611"/>
      <c r="C19" s="3611"/>
      <c r="D19" s="3611"/>
      <c r="E19" s="3612"/>
      <c r="F19" s="477" t="s">
        <v>117</v>
      </c>
      <c r="G19" s="478"/>
      <c r="H19" s="479" t="s">
        <v>785</v>
      </c>
      <c r="I19" s="587"/>
      <c r="J19" s="481"/>
      <c r="K19" s="373"/>
    </row>
    <row r="20" spans="1:11" s="185" customFormat="1" ht="25.05" customHeight="1">
      <c r="A20" s="3610" t="s">
        <v>788</v>
      </c>
      <c r="B20" s="3611"/>
      <c r="C20" s="3611"/>
      <c r="D20" s="3611"/>
      <c r="E20" s="3612"/>
      <c r="F20" s="477" t="s">
        <v>117</v>
      </c>
      <c r="G20" s="478"/>
      <c r="H20" s="479" t="s">
        <v>785</v>
      </c>
      <c r="I20" s="587"/>
      <c r="J20" s="481"/>
      <c r="K20" s="373"/>
    </row>
    <row r="21" spans="1:11" s="185" customFormat="1" ht="25.05" customHeight="1">
      <c r="A21" s="3610" t="s">
        <v>789</v>
      </c>
      <c r="B21" s="3611"/>
      <c r="C21" s="3611"/>
      <c r="D21" s="3611"/>
      <c r="E21" s="3612"/>
      <c r="F21" s="477" t="s">
        <v>117</v>
      </c>
      <c r="G21" s="478"/>
      <c r="H21" s="479" t="s">
        <v>785</v>
      </c>
      <c r="I21" s="587"/>
      <c r="J21" s="481"/>
      <c r="K21" s="373"/>
    </row>
    <row r="22" spans="1:11" s="185" customFormat="1" ht="25.05" customHeight="1">
      <c r="A22" s="3610" t="s">
        <v>790</v>
      </c>
      <c r="B22" s="3611"/>
      <c r="C22" s="3611"/>
      <c r="D22" s="3611"/>
      <c r="E22" s="3612"/>
      <c r="F22" s="477" t="s">
        <v>117</v>
      </c>
      <c r="G22" s="478"/>
      <c r="H22" s="479" t="s">
        <v>785</v>
      </c>
      <c r="I22" s="587"/>
      <c r="J22" s="481"/>
      <c r="K22" s="373"/>
    </row>
    <row r="23" spans="1:11" s="185" customFormat="1" ht="25.05" customHeight="1">
      <c r="A23" s="3610" t="s">
        <v>791</v>
      </c>
      <c r="B23" s="3611"/>
      <c r="C23" s="3611"/>
      <c r="D23" s="3611"/>
      <c r="E23" s="3612"/>
      <c r="F23" s="477" t="s">
        <v>117</v>
      </c>
      <c r="G23" s="478"/>
      <c r="H23" s="479" t="s">
        <v>785</v>
      </c>
      <c r="I23" s="587"/>
      <c r="J23" s="481"/>
      <c r="K23" s="373"/>
    </row>
    <row r="24" spans="1:11" s="185" customFormat="1" ht="25.05" customHeight="1">
      <c r="A24" s="482"/>
      <c r="B24" s="3613" t="s">
        <v>792</v>
      </c>
      <c r="C24" s="3611"/>
      <c r="D24" s="3611"/>
      <c r="E24" s="3612"/>
      <c r="F24" s="477" t="s">
        <v>117</v>
      </c>
      <c r="G24" s="478"/>
      <c r="H24" s="479" t="s">
        <v>785</v>
      </c>
      <c r="I24" s="587"/>
      <c r="J24" s="481"/>
      <c r="K24" s="373"/>
    </row>
    <row r="25" spans="1:11" s="185" customFormat="1" ht="25.05" customHeight="1">
      <c r="A25" s="483" t="s">
        <v>793</v>
      </c>
      <c r="B25" s="3613" t="s">
        <v>794</v>
      </c>
      <c r="C25" s="3611"/>
      <c r="D25" s="3611"/>
      <c r="E25" s="3612"/>
      <c r="F25" s="477" t="s">
        <v>117</v>
      </c>
      <c r="G25" s="478"/>
      <c r="H25" s="479" t="s">
        <v>785</v>
      </c>
      <c r="I25" s="587"/>
      <c r="J25" s="481"/>
      <c r="K25" s="373"/>
    </row>
    <row r="26" spans="1:11" s="185" customFormat="1" ht="25.05" customHeight="1" thickBot="1">
      <c r="A26" s="484"/>
      <c r="B26" s="3613" t="s">
        <v>795</v>
      </c>
      <c r="C26" s="3611"/>
      <c r="D26" s="3611"/>
      <c r="E26" s="3612"/>
      <c r="F26" s="485" t="s">
        <v>117</v>
      </c>
      <c r="G26" s="478"/>
      <c r="H26" s="479" t="s">
        <v>785</v>
      </c>
      <c r="I26" s="587"/>
      <c r="J26" s="481"/>
      <c r="K26" s="373"/>
    </row>
    <row r="27" spans="1:11" s="185" customFormat="1" ht="30" customHeight="1" thickTop="1" thickBot="1">
      <c r="A27" s="453" t="s">
        <v>796</v>
      </c>
      <c r="B27" s="486"/>
      <c r="C27" s="454"/>
      <c r="D27" s="454"/>
      <c r="E27" s="454"/>
      <c r="F27" s="395"/>
      <c r="G27" s="487">
        <f>SUM(G17:G26)</f>
        <v>0</v>
      </c>
      <c r="H27" s="488" t="s">
        <v>797</v>
      </c>
      <c r="I27" s="588">
        <f>SUM(I17:I26)</f>
        <v>0</v>
      </c>
      <c r="J27" s="490"/>
      <c r="K27" s="373"/>
    </row>
    <row r="28" spans="1:11" ht="4.5" customHeight="1"/>
    <row r="29" spans="1:11" ht="16.5" customHeight="1">
      <c r="A29" s="235" t="s">
        <v>749</v>
      </c>
      <c r="B29" s="235"/>
      <c r="C29" s="235"/>
      <c r="D29" s="235"/>
      <c r="E29" s="235"/>
      <c r="F29" s="235"/>
    </row>
    <row r="30" spans="1:11" ht="16.5" customHeight="1">
      <c r="A30" s="235" t="s">
        <v>798</v>
      </c>
      <c r="B30" s="235"/>
      <c r="C30" s="235"/>
      <c r="D30" s="235"/>
      <c r="E30" s="235"/>
      <c r="F30" s="235"/>
    </row>
    <row r="31" spans="1:11" ht="16.5" customHeight="1">
      <c r="A31" s="396"/>
      <c r="B31" s="235"/>
      <c r="C31" s="235"/>
      <c r="D31" s="235"/>
      <c r="E31" s="235"/>
      <c r="F31" s="235"/>
    </row>
  </sheetData>
  <sheetProtection selectLockedCells="1"/>
  <mergeCells count="18">
    <mergeCell ref="A23:E23"/>
    <mergeCell ref="B24:E24"/>
    <mergeCell ref="B25:E25"/>
    <mergeCell ref="B26:E26"/>
    <mergeCell ref="A17:E17"/>
    <mergeCell ref="A18:E18"/>
    <mergeCell ref="A19:E19"/>
    <mergeCell ref="A20:E20"/>
    <mergeCell ref="A21:E21"/>
    <mergeCell ref="A22:E22"/>
    <mergeCell ref="A1:B1"/>
    <mergeCell ref="A2:J2"/>
    <mergeCell ref="A15:E16"/>
    <mergeCell ref="F15:F16"/>
    <mergeCell ref="G15:H16"/>
    <mergeCell ref="I15:I16"/>
    <mergeCell ref="J15:J16"/>
    <mergeCell ref="F4:I4"/>
  </mergeCells>
  <phoneticPr fontId="2"/>
  <dataValidations count="1">
    <dataValidation type="list" allowBlank="1" showInputMessage="1" showErrorMessage="1" sqref="F17:F26" xr:uid="{00000000-0002-0000-2600-000000000000}">
      <formula1>"□,■"</formula1>
    </dataValidation>
  </dataValidations>
  <printOptions horizontalCentered="1"/>
  <pageMargins left="0.78740157480314965" right="0.39370078740157483" top="0.59055118110236227" bottom="0.59055118110236227" header="0" footer="0"/>
  <pageSetup paperSize="9" scale="86" orientation="portrait"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9">
    <tabColor rgb="FF9999FF"/>
    <pageSetUpPr fitToPage="1"/>
  </sheetPr>
  <dimension ref="A1:M38"/>
  <sheetViews>
    <sheetView showGridLines="0" view="pageBreakPreview" zoomScale="85" zoomScaleNormal="100" zoomScaleSheetLayoutView="85" workbookViewId="0">
      <selection activeCell="F6" sqref="F6"/>
    </sheetView>
  </sheetViews>
  <sheetFormatPr defaultColWidth="9.6640625" defaultRowHeight="13.2"/>
  <cols>
    <col min="1" max="1" width="18.6640625" style="698" customWidth="1"/>
    <col min="2" max="2" width="40.6640625" style="698" customWidth="1"/>
    <col min="3" max="3" width="18.6640625" style="698" customWidth="1"/>
    <col min="4" max="4" width="40.6640625" style="698" customWidth="1"/>
    <col min="5" max="5" width="2.5546875" style="698" bestFit="1" customWidth="1"/>
    <col min="6" max="6" width="5.44140625" style="699" customWidth="1"/>
    <col min="7" max="7" width="6.44140625" style="698" customWidth="1"/>
    <col min="8" max="16384" width="9.6640625" style="698"/>
  </cols>
  <sheetData>
    <row r="1" spans="1:8" ht="18" customHeight="1">
      <c r="A1" s="697" t="s">
        <v>298</v>
      </c>
    </row>
    <row r="2" spans="1:8" ht="7.05" customHeight="1"/>
    <row r="3" spans="1:8" ht="7.05" customHeight="1"/>
    <row r="4" spans="1:8" ht="15" customHeight="1">
      <c r="A4" s="700" t="s">
        <v>332</v>
      </c>
    </row>
    <row r="5" spans="1:8" ht="21" customHeight="1">
      <c r="A5" s="1333" t="s">
        <v>304</v>
      </c>
      <c r="B5" s="1349" t="s">
        <v>305</v>
      </c>
      <c r="C5" s="3691" t="s">
        <v>306</v>
      </c>
      <c r="D5" s="3691"/>
      <c r="E5" s="3692" t="s">
        <v>307</v>
      </c>
      <c r="F5" s="3693"/>
      <c r="H5" s="1793" t="s">
        <v>333</v>
      </c>
    </row>
    <row r="6" spans="1:8" ht="21" customHeight="1">
      <c r="A6" s="1128" t="s">
        <v>334</v>
      </c>
      <c r="B6" s="1129" t="s">
        <v>1788</v>
      </c>
      <c r="C6" s="3694" t="s">
        <v>1154</v>
      </c>
      <c r="D6" s="3694"/>
      <c r="E6" s="1136"/>
      <c r="F6" s="1344" t="s">
        <v>117</v>
      </c>
      <c r="G6" s="701"/>
      <c r="H6" s="1793" t="s">
        <v>335</v>
      </c>
    </row>
    <row r="7" spans="1:8" ht="21" customHeight="1">
      <c r="A7" s="1130" t="s">
        <v>316</v>
      </c>
      <c r="B7" s="1131" t="s">
        <v>77</v>
      </c>
      <c r="C7" s="3695" t="s">
        <v>1155</v>
      </c>
      <c r="D7" s="3695"/>
      <c r="E7" s="1133"/>
      <c r="F7" s="1344" t="s">
        <v>117</v>
      </c>
      <c r="G7" s="701"/>
      <c r="H7" s="701"/>
    </row>
    <row r="8" spans="1:8" ht="21" customHeight="1">
      <c r="A8" s="1130" t="s">
        <v>309</v>
      </c>
      <c r="B8" s="1131" t="s">
        <v>108</v>
      </c>
      <c r="C8" s="3696"/>
      <c r="D8" s="3697"/>
      <c r="E8" s="1133"/>
      <c r="F8" s="1344" t="s">
        <v>117</v>
      </c>
      <c r="G8" s="701"/>
      <c r="H8" s="701"/>
    </row>
    <row r="9" spans="1:8" ht="21" customHeight="1">
      <c r="A9" s="1130" t="s">
        <v>126</v>
      </c>
      <c r="B9" s="1131" t="s">
        <v>127</v>
      </c>
      <c r="C9" s="3696"/>
      <c r="D9" s="3697"/>
      <c r="E9" s="1133"/>
      <c r="F9" s="1344" t="s">
        <v>117</v>
      </c>
      <c r="G9" s="701"/>
      <c r="H9" s="701"/>
    </row>
    <row r="10" spans="1:8" ht="21" customHeight="1">
      <c r="A10" s="1130" t="s">
        <v>137</v>
      </c>
      <c r="B10" s="1131" t="s">
        <v>138</v>
      </c>
      <c r="C10" s="3696"/>
      <c r="D10" s="3697"/>
      <c r="E10" s="1133"/>
      <c r="F10" s="1344" t="s">
        <v>117</v>
      </c>
      <c r="G10" s="701"/>
      <c r="H10" s="701"/>
    </row>
    <row r="11" spans="1:8" ht="21" customHeight="1">
      <c r="A11" s="1130" t="s">
        <v>924</v>
      </c>
      <c r="B11" s="1131" t="s">
        <v>1682</v>
      </c>
      <c r="C11" s="3696" t="s">
        <v>1702</v>
      </c>
      <c r="D11" s="3697"/>
      <c r="E11" s="1133"/>
      <c r="F11" s="1344" t="s">
        <v>117</v>
      </c>
      <c r="G11" s="701"/>
      <c r="H11" s="701"/>
    </row>
    <row r="12" spans="1:8" ht="21" customHeight="1">
      <c r="A12" s="1130" t="s">
        <v>1703</v>
      </c>
      <c r="B12" s="1131" t="s">
        <v>1704</v>
      </c>
      <c r="C12" s="3696" t="s">
        <v>1702</v>
      </c>
      <c r="D12" s="3697"/>
      <c r="E12" s="1788"/>
      <c r="F12" s="1344"/>
      <c r="G12" s="701"/>
      <c r="H12" s="701"/>
    </row>
    <row r="13" spans="1:8" ht="21" customHeight="1">
      <c r="A13" s="1132" t="s">
        <v>1694</v>
      </c>
      <c r="B13" s="1133" t="s">
        <v>1073</v>
      </c>
      <c r="C13" s="3698" t="s">
        <v>1159</v>
      </c>
      <c r="D13" s="3695"/>
      <c r="E13" s="1138"/>
      <c r="F13" s="1344" t="s">
        <v>117</v>
      </c>
      <c r="G13" s="701"/>
    </row>
    <row r="14" spans="1:8" ht="21" customHeight="1">
      <c r="A14" s="1132" t="s">
        <v>1686</v>
      </c>
      <c r="B14" s="1133" t="s">
        <v>38</v>
      </c>
      <c r="C14" s="3695" t="s">
        <v>1160</v>
      </c>
      <c r="D14" s="3695"/>
      <c r="E14" s="1138"/>
      <c r="F14" s="1344" t="s">
        <v>117</v>
      </c>
      <c r="G14" s="701"/>
    </row>
    <row r="15" spans="1:8" ht="21" customHeight="1">
      <c r="A15" s="1132" t="s">
        <v>1705</v>
      </c>
      <c r="B15" s="1133" t="s">
        <v>1171</v>
      </c>
      <c r="C15" s="3695" t="s">
        <v>1140</v>
      </c>
      <c r="D15" s="3695"/>
      <c r="E15" s="1137" t="s">
        <v>238</v>
      </c>
      <c r="F15" s="1344" t="s">
        <v>117</v>
      </c>
      <c r="G15" s="701"/>
    </row>
    <row r="16" spans="1:8" ht="21" customHeight="1">
      <c r="A16" s="1132" t="s">
        <v>1705</v>
      </c>
      <c r="B16" s="1133" t="s">
        <v>1106</v>
      </c>
      <c r="C16" s="3695" t="s">
        <v>1141</v>
      </c>
      <c r="D16" s="3695"/>
      <c r="E16" s="1137" t="s">
        <v>238</v>
      </c>
      <c r="F16" s="1344" t="s">
        <v>117</v>
      </c>
      <c r="G16" s="701"/>
    </row>
    <row r="17" spans="1:13" ht="21" customHeight="1">
      <c r="A17" s="1130" t="s">
        <v>220</v>
      </c>
      <c r="B17" s="1131" t="s">
        <v>336</v>
      </c>
      <c r="C17" s="3699" t="s">
        <v>1156</v>
      </c>
      <c r="D17" s="3699"/>
      <c r="E17" s="1133"/>
      <c r="F17" s="1344" t="s">
        <v>117</v>
      </c>
      <c r="G17" s="701"/>
      <c r="H17" s="701"/>
    </row>
    <row r="18" spans="1:13" ht="21" customHeight="1">
      <c r="A18" s="1130" t="s">
        <v>337</v>
      </c>
      <c r="B18" s="1131" t="s">
        <v>312</v>
      </c>
      <c r="C18" s="3700"/>
      <c r="D18" s="3700"/>
      <c r="E18" s="1133"/>
      <c r="F18" s="1344" t="s">
        <v>117</v>
      </c>
      <c r="G18" s="701"/>
      <c r="H18" s="701"/>
    </row>
    <row r="19" spans="1:13" ht="21" customHeight="1">
      <c r="A19" s="1130" t="s">
        <v>314</v>
      </c>
      <c r="B19" s="1131" t="s">
        <v>313</v>
      </c>
      <c r="C19" s="3700"/>
      <c r="D19" s="3700"/>
      <c r="E19" s="1133"/>
      <c r="F19" s="1344" t="s">
        <v>117</v>
      </c>
      <c r="G19" s="701"/>
      <c r="H19" s="701"/>
    </row>
    <row r="20" spans="1:13" ht="21" customHeight="1">
      <c r="A20" s="1130" t="s">
        <v>1689</v>
      </c>
      <c r="B20" s="1131" t="s">
        <v>1231</v>
      </c>
      <c r="C20" s="3695"/>
      <c r="D20" s="3695"/>
      <c r="E20" s="1137" t="s">
        <v>238</v>
      </c>
      <c r="F20" s="1344" t="s">
        <v>117</v>
      </c>
      <c r="G20" s="701"/>
      <c r="H20" s="701"/>
    </row>
    <row r="21" spans="1:13" ht="21" customHeight="1">
      <c r="A21" s="1130" t="s">
        <v>1690</v>
      </c>
      <c r="B21" s="1131" t="s">
        <v>315</v>
      </c>
      <c r="C21" s="3695"/>
      <c r="D21" s="3695"/>
      <c r="E21" s="1137" t="s">
        <v>238</v>
      </c>
      <c r="F21" s="1344" t="s">
        <v>117</v>
      </c>
      <c r="G21" s="701"/>
      <c r="H21" s="701"/>
    </row>
    <row r="22" spans="1:13" ht="21" customHeight="1">
      <c r="A22" s="1130" t="s">
        <v>1691</v>
      </c>
      <c r="B22" s="1131" t="s">
        <v>1119</v>
      </c>
      <c r="C22" s="3695"/>
      <c r="D22" s="3695"/>
      <c r="E22" s="1137" t="s">
        <v>238</v>
      </c>
      <c r="F22" s="1344" t="s">
        <v>117</v>
      </c>
      <c r="G22" s="701"/>
      <c r="H22" s="701"/>
    </row>
    <row r="23" spans="1:13" ht="21" customHeight="1">
      <c r="A23" s="1130" t="s">
        <v>310</v>
      </c>
      <c r="B23" s="1131" t="s">
        <v>317</v>
      </c>
      <c r="C23" s="3695"/>
      <c r="D23" s="3695"/>
      <c r="E23" s="1137" t="s">
        <v>238</v>
      </c>
      <c r="F23" s="1344" t="s">
        <v>117</v>
      </c>
      <c r="G23" s="701"/>
      <c r="H23" s="701"/>
    </row>
    <row r="24" spans="1:13" ht="21" customHeight="1">
      <c r="A24" s="1130" t="s">
        <v>1692</v>
      </c>
      <c r="B24" s="1131" t="s">
        <v>43</v>
      </c>
      <c r="C24" s="3695"/>
      <c r="D24" s="3695"/>
      <c r="E24" s="1137" t="s">
        <v>238</v>
      </c>
      <c r="F24" s="1344" t="s">
        <v>117</v>
      </c>
      <c r="G24" s="701"/>
      <c r="H24" s="701"/>
    </row>
    <row r="25" spans="1:13" ht="21" customHeight="1">
      <c r="A25" s="1130" t="s">
        <v>1706</v>
      </c>
      <c r="B25" s="1133" t="s">
        <v>1169</v>
      </c>
      <c r="C25" s="3695"/>
      <c r="D25" s="3695"/>
      <c r="E25" s="1137" t="s">
        <v>238</v>
      </c>
      <c r="F25" s="1344" t="s">
        <v>117</v>
      </c>
      <c r="G25" s="701"/>
      <c r="H25" s="701"/>
    </row>
    <row r="26" spans="1:13" s="3926" customFormat="1" ht="21" customHeight="1">
      <c r="A26" s="3920" t="s">
        <v>1765</v>
      </c>
      <c r="B26" s="3921" t="s">
        <v>1766</v>
      </c>
      <c r="C26" s="3922" t="s">
        <v>1806</v>
      </c>
      <c r="D26" s="3922"/>
      <c r="E26" s="3923" t="s">
        <v>238</v>
      </c>
      <c r="F26" s="3924" t="s">
        <v>117</v>
      </c>
      <c r="G26" s="3925"/>
      <c r="H26" s="3925"/>
      <c r="I26" s="3925"/>
      <c r="J26" s="3925"/>
      <c r="L26" s="3927"/>
      <c r="M26" s="3927"/>
    </row>
    <row r="27" spans="1:13" ht="21" customHeight="1">
      <c r="A27" s="1130" t="s">
        <v>338</v>
      </c>
      <c r="B27" s="1131" t="s">
        <v>318</v>
      </c>
      <c r="C27" s="3695"/>
      <c r="D27" s="3695"/>
      <c r="E27" s="1137" t="s">
        <v>238</v>
      </c>
      <c r="F27" s="1344" t="s">
        <v>117</v>
      </c>
      <c r="G27" s="701"/>
      <c r="H27" s="701"/>
    </row>
    <row r="28" spans="1:13" ht="21" customHeight="1">
      <c r="A28" s="1130" t="s">
        <v>319</v>
      </c>
      <c r="B28" s="1131" t="s">
        <v>320</v>
      </c>
      <c r="C28" s="3695"/>
      <c r="D28" s="3695"/>
      <c r="E28" s="1137" t="s">
        <v>238</v>
      </c>
      <c r="F28" s="1344" t="s">
        <v>117</v>
      </c>
      <c r="G28" s="701"/>
      <c r="H28" s="701"/>
    </row>
    <row r="29" spans="1:13" ht="21" customHeight="1">
      <c r="A29" s="1130" t="s">
        <v>1163</v>
      </c>
      <c r="B29" s="1131" t="s">
        <v>321</v>
      </c>
      <c r="C29" s="3695"/>
      <c r="D29" s="3695"/>
      <c r="E29" s="1137" t="s">
        <v>238</v>
      </c>
      <c r="F29" s="1344" t="s">
        <v>117</v>
      </c>
      <c r="G29" s="701"/>
      <c r="H29" s="701"/>
    </row>
    <row r="30" spans="1:13" ht="21" customHeight="1">
      <c r="A30" s="1130" t="s">
        <v>1368</v>
      </c>
      <c r="B30" s="1131" t="s">
        <v>1696</v>
      </c>
      <c r="C30" s="3695"/>
      <c r="D30" s="3695"/>
      <c r="E30" s="1137" t="s">
        <v>238</v>
      </c>
      <c r="F30" s="1344" t="s">
        <v>117</v>
      </c>
      <c r="G30" s="701"/>
      <c r="H30" s="701"/>
    </row>
    <row r="31" spans="1:13" ht="35.1" customHeight="1">
      <c r="A31" s="1130" t="s">
        <v>322</v>
      </c>
      <c r="B31" s="1131" t="s">
        <v>1370</v>
      </c>
      <c r="C31" s="3695"/>
      <c r="D31" s="3695"/>
      <c r="E31" s="1137" t="s">
        <v>238</v>
      </c>
      <c r="F31" s="1344" t="s">
        <v>117</v>
      </c>
      <c r="G31" s="701"/>
      <c r="H31" s="701"/>
    </row>
    <row r="32" spans="1:13" ht="34.5" customHeight="1">
      <c r="A32" s="1130" t="s">
        <v>1372</v>
      </c>
      <c r="B32" s="1131" t="s">
        <v>1373</v>
      </c>
      <c r="C32" s="3701"/>
      <c r="D32" s="3702"/>
      <c r="E32" s="1137" t="s">
        <v>238</v>
      </c>
      <c r="F32" s="1344" t="s">
        <v>117</v>
      </c>
      <c r="G32" s="701"/>
      <c r="H32" s="701"/>
    </row>
    <row r="33" spans="1:8" ht="21" customHeight="1">
      <c r="A33" s="1130" t="s">
        <v>1162</v>
      </c>
      <c r="B33" s="1131" t="s">
        <v>323</v>
      </c>
      <c r="C33" s="3695"/>
      <c r="D33" s="3695"/>
      <c r="E33" s="1137" t="s">
        <v>238</v>
      </c>
      <c r="F33" s="1344" t="s">
        <v>117</v>
      </c>
      <c r="G33" s="701"/>
      <c r="H33" s="701"/>
    </row>
    <row r="34" spans="1:8" ht="21" customHeight="1">
      <c r="A34" s="1132" t="s">
        <v>324</v>
      </c>
      <c r="B34" s="1133" t="s">
        <v>325</v>
      </c>
      <c r="C34" s="3695"/>
      <c r="D34" s="3695"/>
      <c r="E34" s="1137" t="s">
        <v>238</v>
      </c>
      <c r="F34" s="1344" t="s">
        <v>117</v>
      </c>
      <c r="G34" s="701"/>
      <c r="H34" s="701"/>
    </row>
    <row r="35" spans="1:8" ht="21" customHeight="1">
      <c r="A35" s="1132" t="s">
        <v>1695</v>
      </c>
      <c r="B35" s="1133" t="s">
        <v>326</v>
      </c>
      <c r="C35" s="3695"/>
      <c r="D35" s="3695"/>
      <c r="E35" s="1137" t="s">
        <v>238</v>
      </c>
      <c r="F35" s="1344" t="s">
        <v>117</v>
      </c>
      <c r="G35" s="701"/>
      <c r="H35" s="701"/>
    </row>
    <row r="36" spans="1:8" ht="21" customHeight="1">
      <c r="A36" s="1132" t="s">
        <v>1223</v>
      </c>
      <c r="B36" s="1133" t="s">
        <v>327</v>
      </c>
      <c r="C36" s="3695"/>
      <c r="D36" s="3695"/>
      <c r="E36" s="1137" t="s">
        <v>238</v>
      </c>
      <c r="F36" s="1344" t="s">
        <v>117</v>
      </c>
      <c r="G36" s="701"/>
      <c r="H36" s="701"/>
    </row>
    <row r="37" spans="1:8" ht="21" customHeight="1">
      <c r="A37" s="1132" t="s">
        <v>1506</v>
      </c>
      <c r="B37" s="1133" t="s">
        <v>328</v>
      </c>
      <c r="C37" s="3695"/>
      <c r="D37" s="3695"/>
      <c r="E37" s="1137" t="s">
        <v>238</v>
      </c>
      <c r="F37" s="1344" t="s">
        <v>117</v>
      </c>
      <c r="G37" s="701"/>
      <c r="H37" s="701"/>
    </row>
    <row r="38" spans="1:8" ht="21" customHeight="1" thickBot="1">
      <c r="A38" s="1134" t="s">
        <v>329</v>
      </c>
      <c r="B38" s="1135" t="s">
        <v>330</v>
      </c>
      <c r="C38" s="3703"/>
      <c r="D38" s="3703"/>
      <c r="E38" s="1139" t="s">
        <v>238</v>
      </c>
      <c r="F38" s="1378" t="s">
        <v>117</v>
      </c>
      <c r="G38" s="701"/>
      <c r="H38" s="701"/>
    </row>
  </sheetData>
  <mergeCells count="33">
    <mergeCell ref="C34:D34"/>
    <mergeCell ref="C35:D35"/>
    <mergeCell ref="C36:D36"/>
    <mergeCell ref="C37:D37"/>
    <mergeCell ref="C38:D38"/>
    <mergeCell ref="C29:D29"/>
    <mergeCell ref="C31:D31"/>
    <mergeCell ref="C32:D32"/>
    <mergeCell ref="C33:D33"/>
    <mergeCell ref="C25:D25"/>
    <mergeCell ref="C27:D27"/>
    <mergeCell ref="C28:D28"/>
    <mergeCell ref="C30:D30"/>
    <mergeCell ref="C26:D26"/>
    <mergeCell ref="C24:D24"/>
    <mergeCell ref="C23:D23"/>
    <mergeCell ref="C16:D16"/>
    <mergeCell ref="C17:D19"/>
    <mergeCell ref="C20:D20"/>
    <mergeCell ref="C21:D21"/>
    <mergeCell ref="C22:D22"/>
    <mergeCell ref="C9:D9"/>
    <mergeCell ref="C10:D10"/>
    <mergeCell ref="C13:D13"/>
    <mergeCell ref="C14:D14"/>
    <mergeCell ref="C15:D15"/>
    <mergeCell ref="C11:D11"/>
    <mergeCell ref="C12:D12"/>
    <mergeCell ref="C5:D5"/>
    <mergeCell ref="E5:F5"/>
    <mergeCell ref="C6:D6"/>
    <mergeCell ref="C7:D7"/>
    <mergeCell ref="C8:D8"/>
  </mergeCells>
  <phoneticPr fontId="2"/>
  <dataValidations count="1">
    <dataValidation type="list" allowBlank="1" showInputMessage="1" showErrorMessage="1" sqref="F6:F38" xr:uid="{BA865CC8-7813-4F2B-9EE3-A23E6206939D}">
      <formula1>"□,■,―"</formula1>
    </dataValidation>
  </dataValidations>
  <pageMargins left="0.98425196850393704" right="0.59055118110236227" top="0.78740157480314965" bottom="0.78740157480314965" header="0" footer="0"/>
  <pageSetup paperSize="9" scale="75"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0">
    <tabColor rgb="FF9999FF"/>
    <pageSetUpPr fitToPage="1"/>
  </sheetPr>
  <dimension ref="A1:AD70"/>
  <sheetViews>
    <sheetView showGridLines="0" view="pageBreakPreview" zoomScale="115" zoomScaleNormal="100" zoomScaleSheetLayoutView="115" workbookViewId="0"/>
  </sheetViews>
  <sheetFormatPr defaultColWidth="9.109375" defaultRowHeight="18" customHeight="1"/>
  <cols>
    <col min="1" max="1" width="3" style="2" customWidth="1"/>
    <col min="2" max="3" width="3.44140625" style="2" customWidth="1"/>
    <col min="4" max="4" width="4.109375" style="2" customWidth="1"/>
    <col min="5" max="5" width="5" style="2" customWidth="1"/>
    <col min="6" max="6" width="2.6640625" style="2" customWidth="1"/>
    <col min="7" max="7" width="10.109375" style="2" customWidth="1"/>
    <col min="8" max="14" width="8.5546875" style="2" customWidth="1"/>
    <col min="15" max="15" width="3.6640625" style="2" customWidth="1"/>
    <col min="16" max="16" width="12.109375" style="2" customWidth="1"/>
    <col min="17" max="16384" width="9.109375" style="2"/>
  </cols>
  <sheetData>
    <row r="1" spans="1:15" ht="18" customHeight="1">
      <c r="A1" s="1" t="s">
        <v>0</v>
      </c>
      <c r="C1" s="1"/>
    </row>
    <row r="2" spans="1:15" ht="18" customHeight="1">
      <c r="L2" s="2001" t="s">
        <v>940</v>
      </c>
      <c r="M2" s="2001"/>
      <c r="N2" s="2001"/>
      <c r="O2" s="2001"/>
    </row>
    <row r="3" spans="1:15" ht="18" customHeight="1">
      <c r="B3" s="2" t="s">
        <v>1431</v>
      </c>
    </row>
    <row r="4" spans="1:15" ht="18" customHeight="1">
      <c r="B4" s="2" t="s">
        <v>1</v>
      </c>
    </row>
    <row r="5" spans="1:15" ht="18" customHeight="1">
      <c r="J5" s="3" t="s">
        <v>5</v>
      </c>
      <c r="K5" s="2000">
        <f>IF(基本情報!G15="","",IF(基本情報!G15="個人",基本情報!G20,基本情報!G17))</f>
        <v>0</v>
      </c>
      <c r="L5" s="2000"/>
      <c r="M5" s="2000"/>
      <c r="N5" s="2000"/>
      <c r="O5" s="2005"/>
    </row>
    <row r="6" spans="1:15" ht="18" customHeight="1">
      <c r="K6" s="2000" t="str">
        <f>IF(基本情報!G15="個人","",CONCATENATE(基本情報!G18,"　",基本情報!G20))</f>
        <v>　</v>
      </c>
      <c r="L6" s="2000"/>
      <c r="M6" s="2000"/>
      <c r="N6" s="2000"/>
      <c r="O6" s="2005"/>
    </row>
    <row r="7" spans="1:15" ht="6" hidden="1" customHeight="1">
      <c r="K7" s="8"/>
      <c r="L7" s="8"/>
      <c r="M7" s="8"/>
      <c r="N7" s="8"/>
      <c r="O7" s="3"/>
    </row>
    <row r="8" spans="1:15" ht="18" hidden="1" customHeight="1">
      <c r="J8" s="3" t="s">
        <v>985</v>
      </c>
      <c r="K8" s="1999" t="str">
        <f>IF('交-別記様式第1'!K8="","",'交-別記様式第1'!K8)</f>
        <v/>
      </c>
      <c r="L8" s="1999"/>
      <c r="M8" s="1999"/>
      <c r="N8" s="1999"/>
      <c r="O8" s="2005" t="s">
        <v>2</v>
      </c>
    </row>
    <row r="9" spans="1:15" ht="18" hidden="1" customHeight="1">
      <c r="K9" s="1999" t="str">
        <f>IF('交-別記様式第1'!K9="","",'交-別記様式第1'!K9)</f>
        <v/>
      </c>
      <c r="L9" s="1999"/>
      <c r="M9" s="1999"/>
      <c r="N9" s="1999"/>
      <c r="O9" s="2005"/>
    </row>
    <row r="11" spans="1:15" ht="18" customHeight="1">
      <c r="A11" s="2003" t="s">
        <v>1789</v>
      </c>
      <c r="B11" s="2003"/>
      <c r="C11" s="2003"/>
      <c r="D11" s="2003"/>
      <c r="E11" s="2003"/>
      <c r="F11" s="2003"/>
      <c r="G11" s="2003"/>
      <c r="H11" s="2003"/>
      <c r="I11" s="2003"/>
      <c r="J11" s="2003"/>
      <c r="K11" s="2003"/>
      <c r="L11" s="2003"/>
      <c r="M11" s="2003"/>
      <c r="N11" s="2003"/>
      <c r="O11" s="2003"/>
    </row>
    <row r="13" spans="1:15" ht="42" customHeight="1">
      <c r="B13" s="2006" t="s">
        <v>1790</v>
      </c>
      <c r="C13" s="2006"/>
      <c r="D13" s="2006"/>
      <c r="E13" s="2006"/>
      <c r="F13" s="2006"/>
      <c r="G13" s="2006"/>
      <c r="H13" s="2006"/>
      <c r="I13" s="2006"/>
      <c r="J13" s="2006"/>
      <c r="K13" s="2006"/>
      <c r="L13" s="2006"/>
      <c r="M13" s="2006"/>
      <c r="N13" s="2006"/>
      <c r="O13" s="9"/>
    </row>
    <row r="14" spans="1:15" ht="16.5" customHeight="1">
      <c r="B14" s="4"/>
      <c r="C14" s="4"/>
      <c r="D14" s="4"/>
      <c r="E14" s="4"/>
      <c r="F14" s="4"/>
      <c r="G14" s="4"/>
      <c r="H14" s="4"/>
      <c r="I14" s="4"/>
      <c r="J14" s="4"/>
      <c r="K14" s="4"/>
      <c r="L14" s="4"/>
      <c r="M14" s="4"/>
      <c r="N14" s="4"/>
    </row>
    <row r="15" spans="1:15" ht="18" customHeight="1">
      <c r="A15" s="2004" t="s">
        <v>3</v>
      </c>
      <c r="B15" s="2004"/>
      <c r="C15" s="2004"/>
      <c r="D15" s="2004"/>
      <c r="E15" s="2004"/>
      <c r="F15" s="2004"/>
      <c r="G15" s="2004"/>
      <c r="H15" s="2004"/>
      <c r="I15" s="2004"/>
      <c r="J15" s="2004"/>
      <c r="K15" s="2004"/>
      <c r="L15" s="2004"/>
      <c r="M15" s="2004"/>
      <c r="N15" s="2004"/>
      <c r="O15" s="2004"/>
    </row>
    <row r="16" spans="1:15" ht="16.5" customHeight="1"/>
    <row r="17" spans="2:30" ht="18.75" customHeight="1">
      <c r="B17" s="2" t="s">
        <v>6</v>
      </c>
    </row>
    <row r="18" spans="2:30" ht="18.75" customHeight="1">
      <c r="D18" s="2" t="s">
        <v>64</v>
      </c>
      <c r="G18" s="1999" t="str">
        <f>IF(AND(基本情報!E12="",基本情報!G12=""),"（　　　　　　　　）",CONCATENATE("（　",基本情報!D12,基本情報!E12,"-",基本情報!G12,"　）"))</f>
        <v>（　25A-　）</v>
      </c>
      <c r="H18" s="1999"/>
      <c r="I18" s="1999"/>
      <c r="V18" s="1999"/>
      <c r="W18" s="1999"/>
      <c r="X18" s="1999"/>
    </row>
    <row r="19" spans="2:30" ht="18.75" customHeight="1">
      <c r="D19" s="2" t="s">
        <v>65</v>
      </c>
      <c r="F19" s="8"/>
      <c r="G19" s="2000" t="str">
        <f>IF(基本情報!D13="","（　　　　　　　　　　　　　　　　　　　　　　　　　　　）",CONCATENATE("（　",基本情報!D13,"　）"))</f>
        <v>（　　　　　　　　　　　　　　　　　　　　　　　　　　　）</v>
      </c>
      <c r="H19" s="2000"/>
      <c r="I19" s="2000"/>
      <c r="J19" s="2000"/>
      <c r="K19" s="2000"/>
      <c r="L19" s="2000"/>
      <c r="M19" s="2000"/>
      <c r="N19" s="2000"/>
      <c r="O19" s="2000"/>
      <c r="V19" s="2000"/>
      <c r="W19" s="2000"/>
      <c r="X19" s="2000"/>
      <c r="Y19" s="2000"/>
      <c r="Z19" s="2000"/>
      <c r="AA19" s="2000"/>
      <c r="AB19" s="2000"/>
      <c r="AC19" s="2000"/>
      <c r="AD19" s="2000"/>
    </row>
    <row r="20" spans="2:30" ht="18.75" customHeight="1">
      <c r="B20" s="2" t="s">
        <v>8</v>
      </c>
      <c r="I20" s="2002"/>
      <c r="J20" s="2002"/>
      <c r="K20" s="2" t="s">
        <v>4</v>
      </c>
      <c r="X20" s="2002"/>
      <c r="Y20" s="2002"/>
    </row>
    <row r="21" spans="2:30" ht="18.75" customHeight="1">
      <c r="D21" s="2" t="s">
        <v>72</v>
      </c>
      <c r="I21" s="2002"/>
      <c r="J21" s="2002"/>
      <c r="K21" s="2" t="s">
        <v>4</v>
      </c>
      <c r="X21" s="5"/>
      <c r="Y21" s="5"/>
    </row>
    <row r="22" spans="2:30" ht="18.75" customHeight="1">
      <c r="D22" s="2" t="s">
        <v>73</v>
      </c>
      <c r="I22" s="3704">
        <f>I20-I21</f>
        <v>0</v>
      </c>
      <c r="J22" s="3704"/>
      <c r="K22" s="2" t="s">
        <v>4</v>
      </c>
    </row>
    <row r="23" spans="2:30" ht="18.75" customHeight="1">
      <c r="B23" s="2" t="s">
        <v>59</v>
      </c>
      <c r="I23" s="5"/>
      <c r="J23" s="5"/>
      <c r="W23" s="1998"/>
      <c r="X23" s="1998"/>
      <c r="Y23" s="1998"/>
    </row>
    <row r="24" spans="2:30" ht="18.75" customHeight="1">
      <c r="B24" s="2" t="s">
        <v>57</v>
      </c>
    </row>
    <row r="25" spans="2:30" ht="18.75" customHeight="1">
      <c r="B25" s="2" t="s">
        <v>58</v>
      </c>
      <c r="H25" s="1998" t="s">
        <v>935</v>
      </c>
      <c r="I25" s="1998"/>
      <c r="J25" s="1998"/>
      <c r="P25" s="11"/>
    </row>
    <row r="26" spans="2:30" ht="12" customHeight="1"/>
    <row r="27" spans="2:30" ht="9.75" customHeight="1">
      <c r="C27" s="6" t="s">
        <v>66</v>
      </c>
      <c r="D27" s="6"/>
      <c r="E27" s="6"/>
      <c r="F27" s="6"/>
      <c r="G27" s="6"/>
      <c r="H27" s="6"/>
      <c r="I27" s="6"/>
      <c r="J27" s="6"/>
      <c r="K27" s="6"/>
      <c r="L27" s="6"/>
      <c r="M27" s="6"/>
      <c r="N27" s="6"/>
      <c r="O27" s="6"/>
    </row>
    <row r="28" spans="2:30" ht="9.75" customHeight="1">
      <c r="B28" s="6"/>
      <c r="D28" s="7" t="s">
        <v>15</v>
      </c>
      <c r="E28" s="6" t="s">
        <v>16</v>
      </c>
      <c r="F28" s="6"/>
      <c r="G28" s="6"/>
      <c r="H28" s="6"/>
      <c r="I28" s="6"/>
      <c r="J28" s="6"/>
      <c r="K28" s="6"/>
      <c r="M28" s="6" t="s">
        <v>12</v>
      </c>
      <c r="N28" s="6"/>
      <c r="O28" s="6"/>
    </row>
    <row r="29" spans="2:30" ht="9.75" customHeight="1">
      <c r="B29" s="6"/>
      <c r="D29" s="7" t="s">
        <v>17</v>
      </c>
      <c r="E29" s="6" t="s">
        <v>20</v>
      </c>
      <c r="F29" s="6"/>
      <c r="G29" s="6"/>
      <c r="H29" s="6"/>
      <c r="I29" s="6"/>
      <c r="J29" s="6"/>
      <c r="K29" s="6"/>
      <c r="M29" s="6" t="s">
        <v>9</v>
      </c>
      <c r="N29" s="6"/>
      <c r="O29" s="6"/>
    </row>
    <row r="30" spans="2:30" ht="9.75" customHeight="1">
      <c r="B30" s="6"/>
      <c r="D30" s="7" t="s">
        <v>18</v>
      </c>
      <c r="E30" s="6" t="s">
        <v>21</v>
      </c>
      <c r="F30" s="6"/>
      <c r="G30" s="6"/>
      <c r="H30" s="6"/>
      <c r="I30" s="6"/>
      <c r="J30" s="6"/>
      <c r="K30" s="6"/>
      <c r="M30" s="6" t="s">
        <v>10</v>
      </c>
      <c r="N30" s="6"/>
      <c r="O30" s="6"/>
    </row>
    <row r="31" spans="2:30" ht="9.75" customHeight="1">
      <c r="B31" s="6"/>
      <c r="D31" s="7" t="s">
        <v>19</v>
      </c>
      <c r="E31" s="6" t="s">
        <v>22</v>
      </c>
      <c r="F31" s="6"/>
      <c r="G31" s="6"/>
      <c r="H31" s="6"/>
      <c r="I31" s="6"/>
      <c r="J31" s="6"/>
      <c r="K31" s="6"/>
      <c r="M31" s="6" t="s">
        <v>11</v>
      </c>
      <c r="N31" s="6"/>
      <c r="O31" s="6"/>
    </row>
    <row r="32" spans="2:30" ht="10.5" customHeight="1">
      <c r="B32" s="6"/>
      <c r="D32" s="7" t="s">
        <v>23</v>
      </c>
      <c r="E32" s="6" t="s">
        <v>1670</v>
      </c>
      <c r="F32" s="6"/>
      <c r="G32" s="6"/>
      <c r="H32" s="6"/>
      <c r="I32" s="6"/>
      <c r="J32" s="6"/>
      <c r="K32" s="6"/>
      <c r="M32" s="6" t="s">
        <v>1669</v>
      </c>
      <c r="N32" s="6"/>
      <c r="O32" s="6"/>
    </row>
    <row r="33" spans="2:24" ht="9.75" customHeight="1">
      <c r="B33" s="6"/>
      <c r="D33" s="6"/>
      <c r="E33" s="6"/>
      <c r="F33" s="6"/>
      <c r="G33" s="6"/>
      <c r="H33" s="6"/>
      <c r="I33" s="6"/>
      <c r="J33" s="6"/>
      <c r="K33" s="6"/>
      <c r="M33" s="6"/>
      <c r="N33" s="6"/>
      <c r="O33" s="6"/>
    </row>
    <row r="34" spans="2:24" ht="9.6" customHeight="1">
      <c r="C34" s="6" t="s">
        <v>67</v>
      </c>
      <c r="E34" s="6"/>
      <c r="F34" s="6"/>
      <c r="G34" s="6"/>
      <c r="H34" s="6"/>
      <c r="I34" s="6"/>
      <c r="J34" s="6"/>
      <c r="K34" s="6"/>
      <c r="M34" s="6"/>
      <c r="N34" s="6"/>
      <c r="O34" s="6"/>
    </row>
    <row r="35" spans="2:24" ht="10.5" customHeight="1">
      <c r="B35" s="6"/>
      <c r="D35" s="7" t="s">
        <v>15</v>
      </c>
      <c r="E35" s="6" t="s">
        <v>37</v>
      </c>
      <c r="F35" s="6"/>
      <c r="H35" s="6"/>
      <c r="I35" s="6"/>
      <c r="J35" s="6"/>
      <c r="K35" s="6"/>
      <c r="M35" s="6" t="s">
        <v>12</v>
      </c>
      <c r="N35" s="6"/>
      <c r="O35" s="6"/>
      <c r="P35" s="7"/>
      <c r="Q35" s="6"/>
      <c r="R35" s="6"/>
      <c r="S35" s="6"/>
      <c r="T35" s="6"/>
      <c r="U35" s="6"/>
      <c r="V35" s="6"/>
      <c r="W35" s="6"/>
      <c r="X35" s="6"/>
    </row>
    <row r="36" spans="2:24" ht="10.5" customHeight="1">
      <c r="B36" s="6"/>
      <c r="D36" s="7" t="s">
        <v>17</v>
      </c>
      <c r="E36" s="6" t="s">
        <v>1070</v>
      </c>
      <c r="F36" s="6"/>
      <c r="H36" s="6"/>
      <c r="I36" s="6"/>
      <c r="J36" s="6"/>
      <c r="K36" s="6"/>
      <c r="M36" s="6" t="s">
        <v>1069</v>
      </c>
      <c r="N36" s="6"/>
      <c r="O36" s="6"/>
      <c r="P36" s="7"/>
      <c r="Q36" s="6"/>
      <c r="R36" s="6"/>
      <c r="S36" s="6"/>
      <c r="T36" s="6"/>
      <c r="U36" s="6"/>
      <c r="V36" s="6"/>
      <c r="W36" s="6"/>
      <c r="X36" s="6"/>
    </row>
    <row r="37" spans="2:24" ht="10.5" customHeight="1">
      <c r="B37" s="6"/>
      <c r="D37" s="7" t="s">
        <v>18</v>
      </c>
      <c r="E37" s="6" t="s">
        <v>1708</v>
      </c>
      <c r="F37" s="6"/>
      <c r="H37" s="6"/>
      <c r="I37" s="6"/>
      <c r="J37" s="6"/>
      <c r="K37" s="6"/>
      <c r="M37" s="6" t="s">
        <v>1519</v>
      </c>
      <c r="N37" s="6"/>
      <c r="O37" s="6"/>
      <c r="P37" s="7"/>
      <c r="Q37" s="6"/>
      <c r="R37" s="6"/>
      <c r="S37" s="6"/>
      <c r="T37" s="6"/>
      <c r="U37" s="6"/>
      <c r="V37" s="6"/>
      <c r="W37" s="6"/>
      <c r="X37" s="6"/>
    </row>
    <row r="38" spans="2:24" ht="10.5" customHeight="1">
      <c r="B38" s="6"/>
      <c r="D38" s="7" t="s">
        <v>19</v>
      </c>
      <c r="E38" s="6" t="s">
        <v>1073</v>
      </c>
      <c r="F38" s="6"/>
      <c r="H38" s="6"/>
      <c r="I38" s="6"/>
      <c r="J38" s="6"/>
      <c r="K38" s="6"/>
      <c r="M38" s="6" t="s">
        <v>1520</v>
      </c>
      <c r="N38" s="6"/>
      <c r="O38" s="6"/>
      <c r="P38" s="7"/>
      <c r="Q38" s="6"/>
      <c r="R38" s="6"/>
      <c r="S38" s="6"/>
      <c r="T38" s="6"/>
      <c r="U38" s="6"/>
      <c r="V38" s="6"/>
      <c r="W38" s="6"/>
      <c r="X38" s="6"/>
    </row>
    <row r="39" spans="2:24" ht="10.5" customHeight="1">
      <c r="B39" s="6"/>
      <c r="D39" s="7" t="s">
        <v>23</v>
      </c>
      <c r="E39" s="6" t="s">
        <v>1246</v>
      </c>
      <c r="F39" s="6"/>
      <c r="H39" s="6"/>
      <c r="I39" s="6"/>
      <c r="J39" s="6"/>
      <c r="K39" s="6"/>
      <c r="M39" s="6" t="s">
        <v>1521</v>
      </c>
      <c r="N39" s="6"/>
      <c r="O39" s="6"/>
      <c r="P39" s="7"/>
      <c r="Q39" s="6"/>
      <c r="R39" s="6"/>
      <c r="S39" s="6"/>
      <c r="T39" s="6"/>
      <c r="U39" s="6"/>
      <c r="V39" s="6"/>
      <c r="W39" s="6"/>
      <c r="X39" s="6"/>
    </row>
    <row r="40" spans="2:24" ht="10.5" customHeight="1">
      <c r="B40" s="6"/>
      <c r="D40" s="7" t="s">
        <v>24</v>
      </c>
      <c r="E40" s="6" t="s">
        <v>38</v>
      </c>
      <c r="F40" s="6"/>
      <c r="H40" s="6"/>
      <c r="I40" s="6"/>
      <c r="J40" s="6"/>
      <c r="K40" s="6"/>
      <c r="M40" s="6" t="s">
        <v>1522</v>
      </c>
      <c r="N40" s="6"/>
      <c r="O40" s="6"/>
      <c r="P40" s="7"/>
      <c r="Q40" s="6"/>
      <c r="R40" s="6"/>
      <c r="S40" s="6"/>
      <c r="T40" s="6"/>
      <c r="U40" s="6"/>
      <c r="V40" s="6"/>
      <c r="W40" s="6"/>
      <c r="X40" s="6"/>
    </row>
    <row r="41" spans="2:24" ht="10.5" customHeight="1">
      <c r="B41" s="6"/>
      <c r="D41" s="7" t="s">
        <v>25</v>
      </c>
      <c r="E41" s="6" t="s">
        <v>1165</v>
      </c>
      <c r="F41" s="6"/>
      <c r="H41" s="6"/>
      <c r="I41" s="6"/>
      <c r="J41" s="6"/>
      <c r="K41" s="6"/>
      <c r="M41" s="6" t="s">
        <v>1523</v>
      </c>
      <c r="N41" s="6"/>
      <c r="O41" s="6"/>
      <c r="P41" s="7"/>
      <c r="Q41" s="6"/>
      <c r="R41" s="6"/>
      <c r="S41" s="6"/>
      <c r="T41" s="6"/>
      <c r="U41" s="6"/>
      <c r="V41" s="6"/>
      <c r="W41" s="6"/>
      <c r="X41" s="6"/>
    </row>
    <row r="42" spans="2:24" ht="10.5" customHeight="1">
      <c r="B42" s="6"/>
      <c r="D42" s="7" t="s">
        <v>26</v>
      </c>
      <c r="E42" s="6" t="s">
        <v>1167</v>
      </c>
      <c r="F42" s="6"/>
      <c r="H42" s="6"/>
      <c r="I42" s="6"/>
      <c r="J42" s="6"/>
      <c r="K42" s="6"/>
      <c r="M42" s="6" t="s">
        <v>1523</v>
      </c>
      <c r="N42" s="6"/>
      <c r="O42" s="6"/>
      <c r="P42" s="7"/>
      <c r="Q42" s="6"/>
      <c r="R42" s="6"/>
      <c r="S42" s="6"/>
      <c r="T42" s="6"/>
      <c r="U42" s="6"/>
      <c r="V42" s="6"/>
      <c r="W42" s="6"/>
      <c r="X42" s="6"/>
    </row>
    <row r="43" spans="2:24" ht="10.5" customHeight="1">
      <c r="B43" s="6"/>
      <c r="D43" s="7" t="s">
        <v>27</v>
      </c>
      <c r="E43" s="6" t="s">
        <v>39</v>
      </c>
      <c r="F43" s="6"/>
      <c r="H43" s="6"/>
      <c r="I43" s="6"/>
      <c r="J43" s="6"/>
      <c r="K43" s="6"/>
      <c r="M43" s="6" t="s">
        <v>1524</v>
      </c>
      <c r="N43" s="6"/>
      <c r="O43" s="6"/>
      <c r="P43" s="7"/>
      <c r="Q43" s="6"/>
      <c r="R43" s="6"/>
      <c r="S43" s="6"/>
      <c r="T43" s="6"/>
      <c r="U43" s="6"/>
      <c r="V43" s="6"/>
      <c r="W43" s="6"/>
      <c r="X43" s="6"/>
    </row>
    <row r="44" spans="2:24" ht="10.5" customHeight="1">
      <c r="B44" s="6"/>
      <c r="D44" s="7" t="s">
        <v>28</v>
      </c>
      <c r="E44" s="6" t="s">
        <v>40</v>
      </c>
      <c r="F44" s="6"/>
      <c r="H44" s="6"/>
      <c r="I44" s="6"/>
      <c r="J44" s="6"/>
      <c r="K44" s="6"/>
      <c r="M44" s="6" t="s">
        <v>1525</v>
      </c>
      <c r="N44" s="6"/>
      <c r="O44" s="6"/>
      <c r="P44" s="7"/>
      <c r="Q44" s="6"/>
      <c r="R44" s="6"/>
      <c r="S44" s="6"/>
      <c r="T44" s="6"/>
      <c r="U44" s="6"/>
      <c r="V44" s="6"/>
      <c r="W44" s="6"/>
      <c r="X44" s="6"/>
    </row>
    <row r="45" spans="2:24" ht="10.5" customHeight="1">
      <c r="B45" s="6"/>
      <c r="D45" s="7" t="s">
        <v>29</v>
      </c>
      <c r="E45" s="6" t="s">
        <v>41</v>
      </c>
      <c r="F45" s="6"/>
      <c r="H45" s="6"/>
      <c r="I45" s="6"/>
      <c r="J45" s="6"/>
      <c r="K45" s="6"/>
      <c r="M45" s="6" t="s">
        <v>1526</v>
      </c>
      <c r="N45" s="6"/>
      <c r="O45" s="6"/>
      <c r="P45" s="7"/>
      <c r="Q45" s="6"/>
      <c r="R45" s="6"/>
      <c r="S45" s="6"/>
      <c r="T45" s="6"/>
      <c r="U45" s="6"/>
      <c r="V45" s="6"/>
      <c r="W45" s="6"/>
      <c r="X45" s="6"/>
    </row>
    <row r="46" spans="2:24" ht="10.5" customHeight="1">
      <c r="B46" s="6"/>
      <c r="D46" s="7" t="s">
        <v>30</v>
      </c>
      <c r="E46" s="6" t="s">
        <v>1232</v>
      </c>
      <c r="F46" s="6"/>
      <c r="H46" s="6"/>
      <c r="I46" s="6"/>
      <c r="J46" s="6"/>
      <c r="K46" s="6"/>
      <c r="M46" s="6" t="s">
        <v>1233</v>
      </c>
      <c r="N46" s="6"/>
      <c r="O46" s="6"/>
      <c r="P46" s="7"/>
      <c r="Q46" s="6"/>
      <c r="R46" s="6"/>
      <c r="S46" s="6"/>
      <c r="T46" s="6"/>
      <c r="U46" s="6"/>
      <c r="V46" s="6"/>
      <c r="W46" s="6"/>
      <c r="X46" s="6"/>
    </row>
    <row r="47" spans="2:24" ht="10.5" customHeight="1">
      <c r="B47" s="6"/>
      <c r="D47" s="7" t="s">
        <v>31</v>
      </c>
      <c r="E47" s="6" t="s">
        <v>42</v>
      </c>
      <c r="F47" s="6"/>
      <c r="H47" s="6"/>
      <c r="I47" s="6"/>
      <c r="J47" s="6"/>
      <c r="K47" s="6"/>
      <c r="M47" s="6" t="s">
        <v>1527</v>
      </c>
      <c r="N47" s="6"/>
      <c r="O47" s="6"/>
      <c r="P47" s="7"/>
      <c r="Q47" s="6"/>
      <c r="R47" s="6"/>
      <c r="S47" s="6"/>
      <c r="T47" s="6"/>
      <c r="U47" s="6"/>
      <c r="V47" s="6"/>
      <c r="W47" s="6"/>
      <c r="X47" s="6"/>
    </row>
    <row r="48" spans="2:24" ht="10.5" customHeight="1">
      <c r="B48" s="6"/>
      <c r="D48" s="7" t="s">
        <v>32</v>
      </c>
      <c r="E48" s="6" t="s">
        <v>1119</v>
      </c>
      <c r="F48" s="6"/>
      <c r="H48" s="6"/>
      <c r="I48" s="6"/>
      <c r="J48" s="6"/>
      <c r="K48" s="6"/>
      <c r="M48" s="6" t="s">
        <v>1528</v>
      </c>
      <c r="N48" s="6"/>
      <c r="O48" s="6"/>
      <c r="P48" s="7"/>
      <c r="Q48" s="6"/>
      <c r="R48" s="6"/>
      <c r="S48" s="6"/>
      <c r="T48" s="6"/>
      <c r="U48" s="6"/>
      <c r="V48" s="6"/>
      <c r="W48" s="6"/>
      <c r="X48" s="6"/>
    </row>
    <row r="49" spans="2:24" ht="10.5" customHeight="1">
      <c r="B49" s="6"/>
      <c r="D49" s="7" t="s">
        <v>33</v>
      </c>
      <c r="E49" s="6" t="s">
        <v>1537</v>
      </c>
      <c r="F49" s="6"/>
      <c r="H49" s="6"/>
      <c r="I49" s="6"/>
      <c r="J49" s="6"/>
      <c r="K49" s="6"/>
      <c r="M49" s="6" t="s">
        <v>12</v>
      </c>
      <c r="N49" s="6"/>
      <c r="O49" s="6"/>
      <c r="P49" s="7"/>
      <c r="Q49" s="6"/>
      <c r="R49" s="6"/>
      <c r="S49" s="6"/>
      <c r="T49" s="6"/>
      <c r="U49" s="6"/>
      <c r="V49" s="6"/>
      <c r="W49" s="6"/>
      <c r="X49" s="6"/>
    </row>
    <row r="50" spans="2:24" ht="10.5" customHeight="1">
      <c r="B50" s="6"/>
      <c r="D50" s="7" t="s">
        <v>34</v>
      </c>
      <c r="E50" s="6" t="s">
        <v>43</v>
      </c>
      <c r="F50" s="6"/>
      <c r="H50" s="6"/>
      <c r="I50" s="6"/>
      <c r="J50" s="6"/>
      <c r="K50" s="6"/>
      <c r="M50" s="6" t="s">
        <v>1529</v>
      </c>
      <c r="N50" s="6"/>
      <c r="O50" s="6"/>
      <c r="P50" s="7"/>
      <c r="Q50" s="6"/>
      <c r="R50" s="6"/>
      <c r="S50" s="6"/>
      <c r="T50" s="6"/>
      <c r="U50" s="6"/>
      <c r="V50" s="6"/>
      <c r="W50" s="6"/>
      <c r="X50" s="6"/>
    </row>
    <row r="51" spans="2:24" ht="10.5" customHeight="1">
      <c r="B51" s="6"/>
      <c r="D51" s="7" t="s">
        <v>1095</v>
      </c>
      <c r="E51" s="6" t="s">
        <v>1164</v>
      </c>
      <c r="F51" s="6"/>
      <c r="H51" s="6"/>
      <c r="I51" s="6"/>
      <c r="J51" s="6"/>
      <c r="K51" s="6"/>
      <c r="M51" s="6" t="s">
        <v>1530</v>
      </c>
      <c r="N51" s="6"/>
      <c r="O51" s="6"/>
      <c r="P51" s="7"/>
      <c r="Q51" s="6"/>
      <c r="R51" s="6"/>
      <c r="S51" s="6"/>
      <c r="T51" s="6"/>
      <c r="U51" s="6"/>
      <c r="V51" s="6"/>
      <c r="W51" s="6"/>
      <c r="X51" s="6"/>
    </row>
    <row r="52" spans="2:24" s="3928" customFormat="1" ht="10.5" customHeight="1">
      <c r="B52" s="3929"/>
      <c r="D52" s="3930" t="s">
        <v>35</v>
      </c>
      <c r="E52" s="3929" t="s">
        <v>1809</v>
      </c>
      <c r="F52" s="3929"/>
      <c r="G52" s="3929"/>
      <c r="H52" s="3929"/>
      <c r="I52" s="3929"/>
      <c r="J52" s="3929"/>
      <c r="K52" s="3929"/>
      <c r="M52" s="3929" t="s">
        <v>1810</v>
      </c>
      <c r="N52" s="3929"/>
      <c r="O52" s="3929"/>
    </row>
    <row r="53" spans="2:24" ht="10.5" customHeight="1">
      <c r="B53" s="6"/>
      <c r="D53" s="7" t="s">
        <v>35</v>
      </c>
      <c r="E53" s="6" t="s">
        <v>44</v>
      </c>
      <c r="F53" s="6"/>
      <c r="H53" s="6"/>
      <c r="I53" s="6"/>
      <c r="J53" s="6"/>
      <c r="K53" s="6"/>
      <c r="M53" s="6" t="s">
        <v>1226</v>
      </c>
      <c r="N53" s="6"/>
      <c r="O53" s="6"/>
      <c r="P53" s="7"/>
      <c r="Q53" s="6"/>
      <c r="R53" s="6"/>
      <c r="S53" s="6"/>
      <c r="T53" s="6"/>
      <c r="U53" s="6"/>
      <c r="V53" s="6"/>
      <c r="W53" s="6"/>
      <c r="X53" s="6"/>
    </row>
    <row r="54" spans="2:24" ht="10.5" customHeight="1">
      <c r="B54" s="6"/>
      <c r="D54" s="7" t="s">
        <v>36</v>
      </c>
      <c r="E54" s="6" t="s">
        <v>45</v>
      </c>
      <c r="F54" s="6"/>
      <c r="H54" s="6"/>
      <c r="I54" s="6"/>
      <c r="J54" s="6"/>
      <c r="K54" s="6"/>
      <c r="M54" s="6" t="s">
        <v>55</v>
      </c>
      <c r="N54" s="6"/>
      <c r="O54" s="6"/>
      <c r="P54" s="7"/>
      <c r="Q54" s="6"/>
      <c r="R54" s="6"/>
      <c r="S54" s="6"/>
      <c r="T54" s="6"/>
      <c r="U54" s="6"/>
      <c r="V54" s="6"/>
      <c r="W54" s="6"/>
      <c r="X54" s="6"/>
    </row>
    <row r="55" spans="2:24" ht="10.5" customHeight="1">
      <c r="B55" s="6"/>
      <c r="D55" s="7" t="s">
        <v>1247</v>
      </c>
      <c r="E55" s="6" t="s">
        <v>46</v>
      </c>
      <c r="F55" s="6"/>
      <c r="H55" s="6"/>
      <c r="I55" s="6"/>
      <c r="J55" s="6"/>
      <c r="K55" s="6"/>
      <c r="M55" s="6" t="s">
        <v>996</v>
      </c>
      <c r="N55" s="6"/>
      <c r="O55" s="6"/>
      <c r="P55" s="7"/>
      <c r="Q55" s="6"/>
      <c r="R55" s="6"/>
      <c r="S55" s="6"/>
      <c r="T55" s="6"/>
      <c r="U55" s="6"/>
      <c r="V55" s="6"/>
      <c r="W55" s="6"/>
      <c r="X55" s="6"/>
    </row>
    <row r="56" spans="2:24" ht="10.5" customHeight="1">
      <c r="B56" s="6"/>
      <c r="D56" s="7" t="s">
        <v>1517</v>
      </c>
      <c r="E56" s="6" t="s">
        <v>1673</v>
      </c>
      <c r="F56" s="6"/>
      <c r="G56" s="6"/>
      <c r="H56" s="6"/>
      <c r="I56" s="6"/>
      <c r="J56" s="6"/>
      <c r="K56" s="6"/>
      <c r="M56" s="6" t="s">
        <v>1366</v>
      </c>
      <c r="N56" s="6"/>
      <c r="O56" s="6"/>
    </row>
    <row r="57" spans="2:24" ht="10.5" customHeight="1">
      <c r="B57" s="6"/>
      <c r="D57" s="7" t="s">
        <v>1672</v>
      </c>
      <c r="E57" s="6" t="s">
        <v>1539</v>
      </c>
      <c r="F57" s="6"/>
      <c r="H57" s="6"/>
      <c r="I57" s="6"/>
      <c r="J57" s="6"/>
      <c r="K57" s="6"/>
      <c r="M57" s="6" t="s">
        <v>1802</v>
      </c>
      <c r="N57" s="6"/>
      <c r="O57" s="6"/>
      <c r="P57" s="7"/>
      <c r="Q57" s="6"/>
      <c r="R57" s="6"/>
      <c r="S57" s="6"/>
      <c r="T57" s="6"/>
      <c r="U57" s="6"/>
      <c r="V57" s="6"/>
      <c r="W57" s="6"/>
      <c r="X57" s="6"/>
    </row>
    <row r="58" spans="2:24" ht="10.5" customHeight="1">
      <c r="B58" s="6"/>
      <c r="D58" s="7"/>
      <c r="E58" s="6" t="s">
        <v>1538</v>
      </c>
      <c r="F58" s="6"/>
      <c r="H58" s="6"/>
      <c r="I58" s="6"/>
      <c r="J58" s="6"/>
      <c r="K58" s="6"/>
      <c r="M58" s="6"/>
      <c r="N58" s="6"/>
      <c r="O58" s="6"/>
      <c r="P58" s="7"/>
      <c r="Q58" s="6"/>
      <c r="R58" s="6"/>
      <c r="S58" s="6"/>
      <c r="T58" s="6"/>
      <c r="U58" s="6"/>
      <c r="V58" s="6"/>
      <c r="W58" s="6"/>
      <c r="X58" s="6"/>
    </row>
    <row r="59" spans="2:24" ht="10.5" customHeight="1">
      <c r="B59" s="6"/>
      <c r="D59" s="7" t="s">
        <v>1675</v>
      </c>
      <c r="E59" s="6" t="s">
        <v>1369</v>
      </c>
      <c r="F59" s="6"/>
      <c r="H59" s="6"/>
      <c r="I59" s="6"/>
      <c r="J59" s="6"/>
      <c r="K59" s="6"/>
      <c r="M59" s="6" t="s">
        <v>12</v>
      </c>
      <c r="N59" s="6"/>
      <c r="O59" s="6"/>
      <c r="Q59" s="6"/>
      <c r="R59" s="6"/>
      <c r="S59" s="6"/>
      <c r="T59" s="6"/>
      <c r="U59" s="6"/>
      <c r="V59" s="6"/>
      <c r="W59" s="6"/>
      <c r="X59" s="6"/>
    </row>
    <row r="60" spans="2:24" ht="10.5" customHeight="1">
      <c r="B60" s="6"/>
      <c r="D60" s="7" t="s">
        <v>1068</v>
      </c>
      <c r="E60" s="6" t="s">
        <v>14</v>
      </c>
      <c r="F60" s="6"/>
      <c r="H60" s="6"/>
      <c r="I60" s="6"/>
      <c r="J60" s="6"/>
      <c r="K60" s="6"/>
      <c r="M60" s="6" t="s">
        <v>1168</v>
      </c>
      <c r="N60" s="6"/>
      <c r="O60" s="6"/>
      <c r="P60" s="7"/>
      <c r="Q60" s="6"/>
      <c r="R60" s="6"/>
      <c r="S60" s="6"/>
      <c r="T60" s="6"/>
      <c r="U60" s="6"/>
      <c r="V60" s="6"/>
      <c r="W60" s="6"/>
      <c r="X60" s="6"/>
    </row>
    <row r="61" spans="2:24" ht="10.5" customHeight="1">
      <c r="B61" s="6"/>
      <c r="D61" s="7" t="s">
        <v>1096</v>
      </c>
      <c r="E61" s="6" t="s">
        <v>47</v>
      </c>
      <c r="F61" s="6"/>
      <c r="H61" s="6"/>
      <c r="I61" s="6"/>
      <c r="J61" s="6"/>
      <c r="K61" s="6"/>
      <c r="M61" s="6" t="s">
        <v>1803</v>
      </c>
      <c r="N61" s="6"/>
      <c r="O61" s="6"/>
      <c r="P61" s="7"/>
      <c r="Q61" s="6"/>
      <c r="R61" s="6"/>
      <c r="S61" s="6"/>
      <c r="T61" s="6"/>
      <c r="U61" s="6"/>
      <c r="V61" s="6"/>
      <c r="W61" s="6"/>
      <c r="X61" s="6"/>
    </row>
    <row r="62" spans="2:24" ht="10.5" customHeight="1">
      <c r="B62" s="6"/>
      <c r="D62" s="7" t="s">
        <v>1137</v>
      </c>
      <c r="E62" s="6" t="s">
        <v>48</v>
      </c>
      <c r="F62" s="6"/>
      <c r="H62" s="6"/>
      <c r="I62" s="6"/>
      <c r="J62" s="6"/>
      <c r="K62" s="6"/>
      <c r="M62" s="6" t="s">
        <v>1804</v>
      </c>
      <c r="N62" s="6"/>
      <c r="O62" s="6"/>
      <c r="P62" s="7"/>
      <c r="Q62" s="6"/>
      <c r="R62" s="6"/>
      <c r="S62" s="6"/>
      <c r="T62" s="6"/>
      <c r="U62" s="6"/>
      <c r="V62" s="6"/>
      <c r="W62" s="6"/>
      <c r="X62" s="6"/>
    </row>
    <row r="63" spans="2:24" ht="10.5" customHeight="1">
      <c r="B63" s="6"/>
      <c r="D63" s="7" t="s">
        <v>1166</v>
      </c>
      <c r="E63" s="6" t="s">
        <v>49</v>
      </c>
      <c r="F63" s="6"/>
      <c r="H63" s="6"/>
      <c r="I63" s="6"/>
      <c r="J63" s="6"/>
      <c r="K63" s="6"/>
      <c r="M63" s="6" t="s">
        <v>1227</v>
      </c>
      <c r="N63" s="6"/>
      <c r="O63" s="6"/>
      <c r="P63" s="7"/>
      <c r="Q63" s="6"/>
      <c r="R63" s="6"/>
      <c r="S63" s="6"/>
      <c r="T63" s="6"/>
      <c r="U63" s="6"/>
      <c r="V63" s="6"/>
      <c r="W63" s="6"/>
      <c r="X63" s="6"/>
    </row>
    <row r="64" spans="2:24" ht="10.5" customHeight="1">
      <c r="B64" s="6"/>
      <c r="D64" s="7" t="s">
        <v>1518</v>
      </c>
      <c r="E64" s="6" t="s">
        <v>50</v>
      </c>
      <c r="F64" s="6"/>
      <c r="H64" s="6"/>
      <c r="I64" s="6"/>
      <c r="J64" s="6"/>
      <c r="K64" s="6"/>
      <c r="M64" s="6" t="s">
        <v>1707</v>
      </c>
      <c r="N64" s="6"/>
      <c r="O64" s="6"/>
      <c r="Q64" s="6"/>
      <c r="R64" s="6"/>
      <c r="S64" s="6"/>
      <c r="T64" s="6"/>
      <c r="U64" s="6"/>
      <c r="V64" s="6"/>
      <c r="W64" s="6"/>
      <c r="X64" s="6"/>
    </row>
    <row r="65" spans="2:24" ht="10.5" customHeight="1">
      <c r="B65" s="6"/>
      <c r="D65" s="7" t="s">
        <v>1676</v>
      </c>
      <c r="E65" s="6" t="s">
        <v>51</v>
      </c>
      <c r="F65" s="6"/>
      <c r="H65" s="6"/>
      <c r="I65" s="6"/>
      <c r="J65" s="6"/>
      <c r="K65" s="6"/>
      <c r="L65" s="6"/>
      <c r="M65" s="6"/>
      <c r="N65" s="6"/>
      <c r="O65" s="6"/>
      <c r="P65" s="7"/>
      <c r="Q65" s="6"/>
      <c r="R65" s="6"/>
      <c r="S65" s="6"/>
      <c r="T65" s="6"/>
      <c r="U65" s="6"/>
      <c r="V65" s="6"/>
      <c r="W65" s="6"/>
      <c r="X65" s="6"/>
    </row>
    <row r="66" spans="2:24" ht="9.75" customHeight="1">
      <c r="B66" s="6"/>
      <c r="C66" s="6"/>
      <c r="D66" s="6"/>
      <c r="E66" s="6"/>
      <c r="F66" s="6"/>
      <c r="H66" s="6"/>
      <c r="I66" s="6"/>
      <c r="J66" s="6"/>
      <c r="K66" s="6"/>
      <c r="L66" s="6"/>
      <c r="M66" s="6"/>
      <c r="N66" s="6"/>
      <c r="O66" s="6"/>
      <c r="Q66" s="6"/>
      <c r="R66" s="6"/>
      <c r="S66" s="6"/>
      <c r="T66" s="6"/>
      <c r="U66" s="6"/>
      <c r="V66" s="6"/>
      <c r="W66" s="6"/>
      <c r="X66" s="6"/>
    </row>
    <row r="67" spans="2:24" ht="9.75" customHeight="1">
      <c r="B67" s="6" t="s">
        <v>7</v>
      </c>
      <c r="C67" s="6"/>
      <c r="D67" s="6"/>
      <c r="E67" s="6"/>
      <c r="F67" s="6"/>
      <c r="G67" s="6"/>
      <c r="H67" s="6"/>
      <c r="I67" s="6"/>
      <c r="J67" s="6"/>
      <c r="K67" s="6"/>
      <c r="L67" s="6"/>
      <c r="M67" s="6"/>
      <c r="N67" s="6"/>
      <c r="O67" s="6"/>
    </row>
    <row r="68" spans="2:24" ht="9.75" customHeight="1">
      <c r="B68" s="6"/>
      <c r="D68" s="7" t="s">
        <v>15</v>
      </c>
      <c r="E68" s="6" t="s">
        <v>52</v>
      </c>
      <c r="F68" s="6"/>
      <c r="G68" s="6"/>
      <c r="H68" s="6"/>
      <c r="I68" s="6"/>
      <c r="J68" s="6"/>
      <c r="K68" s="6"/>
      <c r="L68" s="6"/>
      <c r="M68" s="6"/>
      <c r="N68" s="6"/>
      <c r="O68" s="6"/>
    </row>
    <row r="69" spans="2:24" ht="9.75" customHeight="1">
      <c r="B69" s="6"/>
      <c r="D69" s="6"/>
      <c r="E69" s="6" t="s">
        <v>53</v>
      </c>
      <c r="F69" s="6"/>
      <c r="G69" s="6"/>
      <c r="H69" s="6"/>
      <c r="I69" s="6"/>
      <c r="J69" s="6"/>
      <c r="K69" s="6"/>
      <c r="L69" s="6"/>
      <c r="M69" s="6"/>
      <c r="N69" s="6"/>
      <c r="O69" s="6"/>
    </row>
    <row r="70" spans="2:24" ht="9.75" customHeight="1"/>
  </sheetData>
  <mergeCells count="20">
    <mergeCell ref="B13:N13"/>
    <mergeCell ref="I22:J22"/>
    <mergeCell ref="G19:O19"/>
    <mergeCell ref="L2:O2"/>
    <mergeCell ref="A11:O11"/>
    <mergeCell ref="A15:O15"/>
    <mergeCell ref="G18:I18"/>
    <mergeCell ref="K8:N8"/>
    <mergeCell ref="O8:O9"/>
    <mergeCell ref="K9:N9"/>
    <mergeCell ref="K5:N5"/>
    <mergeCell ref="O5:O6"/>
    <mergeCell ref="K6:N6"/>
    <mergeCell ref="V18:X18"/>
    <mergeCell ref="V19:AD19"/>
    <mergeCell ref="X20:Y20"/>
    <mergeCell ref="W23:Y23"/>
    <mergeCell ref="H25:J25"/>
    <mergeCell ref="I20:J20"/>
    <mergeCell ref="I21:J21"/>
  </mergeCells>
  <phoneticPr fontId="2"/>
  <pageMargins left="0.98425196850393704" right="0.39370078740157483" top="0.59055118110236227" bottom="0.59055118110236227" header="0" footer="0"/>
  <pageSetup paperSize="9" scale="92" fitToWidth="0"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FC58F1-673F-4190-A45E-F763E289E33C}">
  <sheetPr codeName="Sheet41">
    <tabColor rgb="FF9999FF"/>
  </sheetPr>
  <dimension ref="A1:BA51"/>
  <sheetViews>
    <sheetView showGridLines="0" view="pageBreakPreview" zoomScaleNormal="100" zoomScaleSheetLayoutView="100" workbookViewId="0">
      <selection activeCell="A10" sqref="A10:AG10"/>
    </sheetView>
  </sheetViews>
  <sheetFormatPr defaultColWidth="9.5546875" defaultRowHeight="13.2"/>
  <cols>
    <col min="1" max="1" width="6.6640625" style="653" customWidth="1"/>
    <col min="2" max="2" width="15.6640625" style="653" customWidth="1"/>
    <col min="3" max="32" width="2.88671875" style="653" customWidth="1"/>
    <col min="33" max="33" width="5.6640625" style="653" customWidth="1"/>
    <col min="34" max="34" width="9.5546875" style="653" customWidth="1"/>
    <col min="35" max="37" width="9.5546875" style="653"/>
    <col min="38" max="38" width="2.88671875" style="653" customWidth="1"/>
    <col min="39" max="39" width="5.109375" style="653" customWidth="1"/>
    <col min="40" max="16384" width="9.5546875" style="653"/>
  </cols>
  <sheetData>
    <row r="1" spans="1:53" ht="14.4">
      <c r="AG1" s="139" t="s">
        <v>1531</v>
      </c>
    </row>
    <row r="4" spans="1:53" ht="19.2">
      <c r="A4" s="2254" t="s">
        <v>1073</v>
      </c>
      <c r="B4" s="2254"/>
      <c r="C4" s="2254"/>
      <c r="D4" s="2254"/>
      <c r="E4" s="2254"/>
      <c r="F4" s="2254"/>
      <c r="G4" s="2254"/>
      <c r="H4" s="2254"/>
      <c r="I4" s="2254"/>
      <c r="J4" s="2254"/>
      <c r="K4" s="2254"/>
      <c r="L4" s="2254"/>
      <c r="M4" s="2254"/>
      <c r="N4" s="2254"/>
      <c r="O4" s="2254"/>
      <c r="P4" s="2254"/>
      <c r="Q4" s="2254"/>
      <c r="R4" s="2254"/>
      <c r="S4" s="2254"/>
      <c r="T4" s="2254"/>
      <c r="U4" s="2254"/>
      <c r="V4" s="2254"/>
      <c r="W4" s="2254"/>
      <c r="X4" s="2254"/>
      <c r="Y4" s="2254"/>
      <c r="Z4" s="2254"/>
      <c r="AA4" s="2254"/>
      <c r="AB4" s="2254"/>
      <c r="AC4" s="2254"/>
      <c r="AD4" s="2254"/>
      <c r="AE4" s="2254"/>
      <c r="AF4" s="2254"/>
      <c r="AG4" s="2254"/>
      <c r="AH4" s="1046"/>
      <c r="AI4" s="1046"/>
      <c r="AJ4" s="1046"/>
      <c r="AK4" s="1046"/>
      <c r="AL4" s="1046"/>
      <c r="AM4" s="1046"/>
      <c r="AN4" s="1046"/>
      <c r="AO4" s="1046"/>
      <c r="AP4" s="1046"/>
      <c r="AQ4" s="1046"/>
      <c r="AR4" s="1046"/>
      <c r="AS4" s="1046"/>
      <c r="AT4" s="1046"/>
      <c r="AU4" s="1046"/>
      <c r="AV4" s="1046"/>
      <c r="AW4" s="1046"/>
      <c r="AX4" s="1046"/>
      <c r="AY4" s="1046"/>
      <c r="AZ4" s="1046"/>
      <c r="BA4" s="1046"/>
    </row>
    <row r="5" spans="1:53" ht="19.2">
      <c r="A5" s="2261" t="s">
        <v>1107</v>
      </c>
      <c r="B5" s="2261"/>
      <c r="C5" s="2261"/>
      <c r="D5" s="2261"/>
      <c r="E5" s="2261"/>
      <c r="F5" s="2261"/>
      <c r="G5" s="2261"/>
      <c r="H5" s="2261"/>
      <c r="I5" s="2261"/>
      <c r="J5" s="2261"/>
      <c r="K5" s="2261"/>
      <c r="L5" s="2261"/>
      <c r="M5" s="2261"/>
      <c r="N5" s="2261"/>
      <c r="O5" s="2261"/>
      <c r="P5" s="2261"/>
      <c r="Q5" s="2261"/>
      <c r="R5" s="2261"/>
      <c r="S5" s="2261"/>
      <c r="T5" s="2261"/>
      <c r="U5" s="2261"/>
      <c r="V5" s="2261"/>
      <c r="W5" s="2261"/>
      <c r="X5" s="2261"/>
      <c r="Y5" s="2261"/>
      <c r="Z5" s="2261"/>
      <c r="AA5" s="2261"/>
      <c r="AB5" s="2261"/>
      <c r="AC5" s="2261"/>
      <c r="AD5" s="2261"/>
      <c r="AE5" s="2261"/>
      <c r="AF5" s="2261"/>
      <c r="AG5" s="2261"/>
      <c r="AH5" s="1046"/>
      <c r="AI5" s="1046"/>
      <c r="AJ5" s="1046"/>
      <c r="AK5" s="1046"/>
      <c r="AL5" s="1046"/>
      <c r="AM5" s="1046"/>
      <c r="AN5" s="1046"/>
      <c r="AO5" s="1046"/>
      <c r="AP5" s="1046"/>
      <c r="AQ5" s="1046"/>
      <c r="AR5" s="1046"/>
      <c r="AS5" s="1046"/>
      <c r="AT5" s="1046"/>
      <c r="AU5" s="1046"/>
      <c r="AV5" s="1046"/>
      <c r="AW5" s="1046"/>
      <c r="AX5" s="1046"/>
      <c r="AY5" s="1046"/>
      <c r="AZ5" s="1046"/>
      <c r="BA5" s="1046"/>
    </row>
    <row r="8" spans="1:53" ht="31.5" customHeight="1">
      <c r="A8" s="2255" t="s">
        <v>1074</v>
      </c>
      <c r="B8" s="2255"/>
      <c r="C8" s="2255"/>
      <c r="D8" s="2255"/>
      <c r="E8" s="2255"/>
      <c r="F8" s="2255"/>
      <c r="G8" s="2255"/>
      <c r="H8" s="2255"/>
      <c r="I8" s="2255"/>
      <c r="J8" s="2255"/>
      <c r="K8" s="2255"/>
      <c r="L8" s="2255"/>
      <c r="M8" s="2255"/>
      <c r="N8" s="2255"/>
      <c r="O8" s="2255"/>
      <c r="P8" s="2255"/>
      <c r="Q8" s="2255"/>
      <c r="R8" s="2255"/>
      <c r="S8" s="2255"/>
      <c r="T8" s="2255"/>
      <c r="U8" s="2255"/>
      <c r="V8" s="2255"/>
      <c r="W8" s="2255"/>
      <c r="X8" s="2255"/>
      <c r="Y8" s="2255"/>
      <c r="Z8" s="2255"/>
      <c r="AA8" s="2255"/>
      <c r="AB8" s="2255"/>
      <c r="AC8" s="2255"/>
      <c r="AD8" s="2255"/>
      <c r="AE8" s="2255"/>
      <c r="AF8" s="2255"/>
      <c r="AG8" s="2255"/>
      <c r="AH8" s="1047"/>
      <c r="AI8" s="1047"/>
      <c r="AJ8" s="1047"/>
      <c r="AK8" s="1047"/>
      <c r="AL8" s="1047"/>
      <c r="AM8" s="1047"/>
      <c r="AN8" s="1047"/>
      <c r="AO8" s="1047"/>
      <c r="AP8" s="1047"/>
      <c r="AQ8" s="1047"/>
      <c r="AR8" s="1047"/>
      <c r="AS8" s="1047"/>
      <c r="AT8" s="1047"/>
      <c r="AU8" s="1047"/>
      <c r="AV8" s="1047"/>
      <c r="AW8" s="1047"/>
      <c r="AX8" s="1047"/>
      <c r="AY8" s="1047"/>
      <c r="AZ8" s="1047"/>
    </row>
    <row r="9" spans="1:53" ht="21" customHeight="1"/>
    <row r="10" spans="1:53" ht="21" customHeight="1">
      <c r="A10" s="2264" t="s">
        <v>940</v>
      </c>
      <c r="B10" s="2264"/>
      <c r="C10" s="2264"/>
      <c r="D10" s="2264"/>
      <c r="E10" s="2264"/>
      <c r="F10" s="2264"/>
      <c r="G10" s="2264"/>
      <c r="H10" s="2264"/>
      <c r="I10" s="2264"/>
      <c r="J10" s="2264"/>
      <c r="K10" s="2264"/>
      <c r="L10" s="2264"/>
      <c r="M10" s="2264"/>
      <c r="N10" s="2264"/>
      <c r="O10" s="2264"/>
      <c r="P10" s="2264"/>
      <c r="Q10" s="2264"/>
      <c r="R10" s="2264"/>
      <c r="S10" s="2264"/>
      <c r="T10" s="2264"/>
      <c r="U10" s="2264"/>
      <c r="V10" s="2264"/>
      <c r="W10" s="2264"/>
      <c r="X10" s="2264"/>
      <c r="Y10" s="2264"/>
      <c r="Z10" s="2264"/>
      <c r="AA10" s="2264"/>
      <c r="AB10" s="2264"/>
      <c r="AC10" s="2264"/>
      <c r="AD10" s="2264"/>
      <c r="AE10" s="2264"/>
      <c r="AF10" s="2264"/>
      <c r="AG10" s="2264"/>
    </row>
    <row r="11" spans="1:53" ht="21" customHeight="1">
      <c r="A11" s="898"/>
      <c r="B11" s="898"/>
      <c r="C11" s="898"/>
      <c r="D11" s="898"/>
      <c r="E11" s="898"/>
      <c r="F11" s="898"/>
      <c r="G11" s="898"/>
      <c r="H11" s="898"/>
      <c r="I11" s="898"/>
      <c r="J11" s="898"/>
      <c r="K11" s="898"/>
      <c r="L11" s="898"/>
      <c r="M11" s="898"/>
      <c r="N11" s="898"/>
      <c r="O11" s="898"/>
      <c r="P11" s="898"/>
      <c r="Q11" s="898"/>
      <c r="R11" s="898"/>
      <c r="S11" s="898"/>
      <c r="T11" s="898"/>
      <c r="U11" s="898"/>
      <c r="V11" s="898"/>
      <c r="W11" s="898"/>
      <c r="X11" s="898"/>
    </row>
    <row r="12" spans="1:53" ht="21" customHeight="1">
      <c r="A12" s="898" t="s">
        <v>157</v>
      </c>
      <c r="B12" s="898"/>
      <c r="C12" s="898"/>
      <c r="D12" s="898"/>
      <c r="E12" s="898"/>
      <c r="F12" s="898"/>
      <c r="G12" s="898"/>
      <c r="H12" s="898"/>
      <c r="I12" s="898"/>
      <c r="J12" s="898"/>
      <c r="K12" s="898"/>
      <c r="L12" s="898"/>
      <c r="M12" s="898"/>
      <c r="N12" s="898"/>
      <c r="O12" s="898"/>
      <c r="P12" s="898"/>
      <c r="Q12" s="898"/>
      <c r="R12" s="898"/>
      <c r="S12" s="898"/>
      <c r="T12" s="898"/>
      <c r="U12" s="898"/>
      <c r="V12" s="898"/>
      <c r="W12" s="898"/>
      <c r="X12" s="898"/>
    </row>
    <row r="13" spans="1:53" ht="30" customHeight="1">
      <c r="A13" s="2257" t="s">
        <v>158</v>
      </c>
      <c r="B13" s="2257"/>
      <c r="C13" s="2258" t="str">
        <f>IF(基本情報!D13="","",基本情報!D13)</f>
        <v/>
      </c>
      <c r="D13" s="2259"/>
      <c r="E13" s="2259"/>
      <c r="F13" s="2259"/>
      <c r="G13" s="2259"/>
      <c r="H13" s="2259"/>
      <c r="I13" s="2259"/>
      <c r="J13" s="2259"/>
      <c r="K13" s="2259"/>
      <c r="L13" s="2259"/>
      <c r="M13" s="2259"/>
      <c r="N13" s="2259"/>
      <c r="O13" s="2259"/>
      <c r="P13" s="2259"/>
      <c r="Q13" s="2259"/>
      <c r="R13" s="2259"/>
      <c r="S13" s="2259"/>
      <c r="T13" s="2259"/>
      <c r="U13" s="2259"/>
      <c r="V13" s="2259"/>
      <c r="W13" s="2259"/>
      <c r="X13" s="2259"/>
      <c r="Y13" s="2259"/>
      <c r="Z13" s="2259"/>
      <c r="AA13" s="2259"/>
      <c r="AB13" s="2259"/>
      <c r="AC13" s="2259"/>
      <c r="AD13" s="2259"/>
      <c r="AE13" s="2259"/>
      <c r="AF13" s="2259"/>
      <c r="AG13" s="2260"/>
    </row>
    <row r="14" spans="1:53" ht="30" customHeight="1">
      <c r="A14" s="2257" t="s">
        <v>159</v>
      </c>
      <c r="B14" s="2257"/>
      <c r="C14" s="2258"/>
      <c r="D14" s="2259"/>
      <c r="E14" s="2259"/>
      <c r="F14" s="2259"/>
      <c r="G14" s="2259"/>
      <c r="H14" s="2259"/>
      <c r="I14" s="2259"/>
      <c r="J14" s="2259"/>
      <c r="K14" s="2259"/>
      <c r="L14" s="2259"/>
      <c r="M14" s="2259"/>
      <c r="N14" s="2259"/>
      <c r="O14" s="2259"/>
      <c r="P14" s="2259"/>
      <c r="Q14" s="2259"/>
      <c r="R14" s="2259"/>
      <c r="S14" s="2259"/>
      <c r="T14" s="2259"/>
      <c r="U14" s="2259"/>
      <c r="V14" s="2259"/>
      <c r="W14" s="2259"/>
      <c r="X14" s="2259"/>
      <c r="Y14" s="2259"/>
      <c r="Z14" s="2259"/>
      <c r="AA14" s="2259"/>
      <c r="AB14" s="2259"/>
      <c r="AC14" s="2259"/>
      <c r="AD14" s="2259"/>
      <c r="AE14" s="2259"/>
      <c r="AF14" s="2259"/>
      <c r="AG14" s="2260"/>
    </row>
    <row r="15" spans="1:53" ht="30" customHeight="1">
      <c r="A15" s="2256" t="s">
        <v>1235</v>
      </c>
      <c r="B15" s="2256"/>
      <c r="C15" s="2262"/>
      <c r="D15" s="2263"/>
      <c r="E15" s="2263"/>
      <c r="F15" s="2263"/>
      <c r="G15" s="2263"/>
      <c r="H15" s="1351" t="s">
        <v>155</v>
      </c>
      <c r="I15" s="2267"/>
      <c r="J15" s="2267"/>
      <c r="K15" s="2267"/>
      <c r="L15" s="2267"/>
      <c r="M15" s="2267"/>
      <c r="N15" s="2267"/>
      <c r="O15" s="1351" t="s">
        <v>116</v>
      </c>
      <c r="P15" s="1315" t="s">
        <v>1186</v>
      </c>
      <c r="R15" s="1316"/>
      <c r="S15" s="1315" t="s">
        <v>1187</v>
      </c>
      <c r="T15" s="1315" t="s">
        <v>1188</v>
      </c>
      <c r="U15" s="1354"/>
      <c r="V15" s="1316"/>
      <c r="W15" s="1315" t="s">
        <v>1187</v>
      </c>
      <c r="Y15" s="2266" t="s">
        <v>1253</v>
      </c>
      <c r="Z15" s="2266"/>
      <c r="AA15" s="2266"/>
      <c r="AB15" s="2266"/>
      <c r="AC15" s="2265"/>
      <c r="AD15" s="2265"/>
      <c r="AE15" s="2265"/>
      <c r="AF15" s="2265"/>
      <c r="AG15" s="1352" t="s">
        <v>1189</v>
      </c>
      <c r="AH15" s="1127"/>
    </row>
    <row r="16" spans="1:53" ht="30" customHeight="1">
      <c r="A16" s="2257" t="s">
        <v>1236</v>
      </c>
      <c r="B16" s="2257"/>
      <c r="C16" s="2262"/>
      <c r="D16" s="2263"/>
      <c r="E16" s="2263"/>
      <c r="F16" s="2263"/>
      <c r="G16" s="2263"/>
      <c r="H16" s="1351" t="s">
        <v>155</v>
      </c>
      <c r="I16" s="2267"/>
      <c r="J16" s="2267"/>
      <c r="K16" s="2267"/>
      <c r="L16" s="2267"/>
      <c r="M16" s="2267"/>
      <c r="N16" s="2267"/>
      <c r="O16" s="1351" t="s">
        <v>116</v>
      </c>
      <c r="P16" s="1355"/>
      <c r="Q16" s="1351"/>
      <c r="R16" s="1347"/>
      <c r="S16" s="1347"/>
      <c r="T16" s="1347"/>
      <c r="U16" s="1336"/>
      <c r="V16" s="1353"/>
      <c r="W16" s="1353"/>
      <c r="X16" s="1353"/>
      <c r="Y16" s="1353"/>
      <c r="Z16" s="1353"/>
      <c r="AA16" s="1353"/>
      <c r="AB16" s="1353"/>
      <c r="AC16" s="1353"/>
      <c r="AD16" s="1353"/>
      <c r="AE16" s="1353"/>
      <c r="AF16" s="1353"/>
      <c r="AG16" s="1337"/>
    </row>
    <row r="17" spans="1:37" ht="21" customHeight="1">
      <c r="B17" s="1048"/>
      <c r="C17" s="1366" t="s">
        <v>1254</v>
      </c>
      <c r="D17" s="1048"/>
      <c r="E17" s="1048"/>
      <c r="F17" s="1048"/>
      <c r="G17" s="1048"/>
      <c r="H17" s="1048"/>
      <c r="I17" s="1048"/>
      <c r="J17" s="1048"/>
      <c r="K17" s="1048"/>
      <c r="L17" s="1048"/>
      <c r="M17" s="1048"/>
      <c r="N17" s="1048"/>
      <c r="O17" s="1048"/>
      <c r="P17" s="1050"/>
      <c r="Q17" s="1050"/>
      <c r="R17" s="1050"/>
      <c r="S17" s="1050"/>
      <c r="T17" s="1050"/>
      <c r="U17" s="1050"/>
      <c r="V17" s="1050"/>
      <c r="W17" s="1050"/>
      <c r="X17" s="1050"/>
      <c r="Y17" s="1050"/>
      <c r="Z17" s="1050"/>
      <c r="AA17" s="1050"/>
      <c r="AB17" s="1050"/>
      <c r="AC17" s="1050"/>
      <c r="AD17" s="1050"/>
      <c r="AE17" s="1050"/>
      <c r="AF17" s="1050"/>
      <c r="AG17" s="1050"/>
    </row>
    <row r="18" spans="1:37" ht="21" customHeight="1">
      <c r="A18" s="138" t="s">
        <v>1076</v>
      </c>
      <c r="B18" s="1048"/>
      <c r="C18" s="1048"/>
      <c r="D18" s="1048"/>
      <c r="E18" s="1048"/>
      <c r="F18" s="1048"/>
      <c r="G18" s="1048"/>
      <c r="H18" s="1048"/>
      <c r="I18" s="1048"/>
      <c r="J18" s="1048"/>
      <c r="K18" s="1048"/>
      <c r="L18" s="1048"/>
      <c r="M18" s="1048"/>
      <c r="N18" s="1048"/>
      <c r="O18" s="1048"/>
      <c r="P18" s="1050"/>
      <c r="Q18" s="1050"/>
      <c r="R18" s="1050"/>
      <c r="S18" s="1050"/>
      <c r="T18" s="1050"/>
      <c r="U18" s="1050"/>
      <c r="V18" s="1050"/>
      <c r="W18" s="1050"/>
      <c r="X18" s="1050"/>
      <c r="Y18" s="1050"/>
      <c r="Z18" s="1050"/>
      <c r="AA18" s="1050"/>
      <c r="AB18" s="1050"/>
      <c r="AC18" s="1050"/>
      <c r="AD18" s="1050"/>
      <c r="AE18" s="1050"/>
      <c r="AF18" s="1050"/>
      <c r="AG18" s="1050"/>
    </row>
    <row r="19" spans="1:37" ht="21" customHeight="1">
      <c r="A19" s="2227" t="s">
        <v>1083</v>
      </c>
      <c r="B19" s="2228"/>
      <c r="C19" s="2268" t="s">
        <v>1077</v>
      </c>
      <c r="D19" s="2269"/>
      <c r="E19" s="2269"/>
      <c r="F19" s="2269"/>
      <c r="G19" s="2269"/>
      <c r="H19" s="2269"/>
      <c r="I19" s="2269"/>
      <c r="J19" s="2273" t="str">
        <f>IF(基本情報!G15="個人",基本情報!G20,CONCATENATE(基本情報!G17,"　",基本情報!G18,"　",基本情報!G20))</f>
        <v>　　</v>
      </c>
      <c r="K19" s="2273"/>
      <c r="L19" s="2273"/>
      <c r="M19" s="2273"/>
      <c r="N19" s="2273"/>
      <c r="O19" s="2273"/>
      <c r="P19" s="2273"/>
      <c r="Q19" s="2273"/>
      <c r="R19" s="2273"/>
      <c r="S19" s="2273"/>
      <c r="T19" s="2273"/>
      <c r="U19" s="2273"/>
      <c r="V19" s="2273"/>
      <c r="W19" s="2273"/>
      <c r="X19" s="2273"/>
      <c r="Y19" s="2273"/>
      <c r="Z19" s="2273"/>
      <c r="AA19" s="2273"/>
      <c r="AB19" s="2273"/>
      <c r="AC19" s="2273"/>
      <c r="AD19" s="2273"/>
      <c r="AE19" s="2273"/>
      <c r="AF19" s="2273"/>
      <c r="AG19" s="2274"/>
    </row>
    <row r="20" spans="1:37" ht="21" customHeight="1">
      <c r="A20" s="2231"/>
      <c r="B20" s="2232"/>
      <c r="C20" s="1052" t="s">
        <v>294</v>
      </c>
      <c r="D20" s="1056"/>
      <c r="E20" s="2270" t="str">
        <f>IF(基本情報!G22="","",基本情報!G22)</f>
        <v/>
      </c>
      <c r="F20" s="2270"/>
      <c r="G20" s="2270"/>
      <c r="H20" s="2270"/>
      <c r="I20" s="2270"/>
      <c r="J20" s="2270"/>
      <c r="K20" s="2270"/>
      <c r="L20" s="2270"/>
      <c r="M20" s="2270"/>
      <c r="N20" s="2270"/>
      <c r="O20" s="2270"/>
      <c r="P20" s="2270"/>
      <c r="Q20" s="2270"/>
      <c r="R20" s="2270"/>
      <c r="S20" s="2270"/>
      <c r="T20" s="1314"/>
      <c r="U20" s="1314"/>
      <c r="V20" s="1314"/>
      <c r="W20" s="1314"/>
      <c r="X20" s="1314"/>
      <c r="Y20" s="1054" t="s">
        <v>160</v>
      </c>
      <c r="Z20" s="2271" t="str">
        <f>IF(基本情報!G23="","",基本情報!G23)</f>
        <v/>
      </c>
      <c r="AA20" s="2271"/>
      <c r="AB20" s="2271"/>
      <c r="AC20" s="2271"/>
      <c r="AD20" s="2271"/>
      <c r="AE20" s="2271"/>
      <c r="AF20" s="2271"/>
      <c r="AG20" s="2272"/>
    </row>
    <row r="21" spans="1:37" ht="21" customHeight="1">
      <c r="A21" s="2227" t="s">
        <v>951</v>
      </c>
      <c r="B21" s="2228"/>
      <c r="C21" s="2268" t="s">
        <v>1077</v>
      </c>
      <c r="D21" s="2269"/>
      <c r="E21" s="2269"/>
      <c r="F21" s="2269"/>
      <c r="G21" s="2269"/>
      <c r="H21" s="2269"/>
      <c r="I21" s="2269"/>
      <c r="J21" s="2273" t="str">
        <f>IF(基本情報!G25="個人",基本情報!G30,CONCATENATE(基本情報!G27,"　",基本情報!G28,"　",基本情報!G30))</f>
        <v>　　</v>
      </c>
      <c r="K21" s="2273"/>
      <c r="L21" s="2273"/>
      <c r="M21" s="2273"/>
      <c r="N21" s="2273"/>
      <c r="O21" s="2273"/>
      <c r="P21" s="2273"/>
      <c r="Q21" s="2273"/>
      <c r="R21" s="2273"/>
      <c r="S21" s="2273"/>
      <c r="T21" s="2273"/>
      <c r="U21" s="2273"/>
      <c r="V21" s="2273"/>
      <c r="W21" s="2273"/>
      <c r="X21" s="2273"/>
      <c r="Y21" s="2273"/>
      <c r="Z21" s="2273"/>
      <c r="AA21" s="2273"/>
      <c r="AB21" s="2273"/>
      <c r="AC21" s="2273"/>
      <c r="AD21" s="2273"/>
      <c r="AE21" s="2273"/>
      <c r="AF21" s="2273"/>
      <c r="AG21" s="2274"/>
    </row>
    <row r="22" spans="1:37" ht="21" customHeight="1">
      <c r="A22" s="2231"/>
      <c r="B22" s="2232"/>
      <c r="C22" s="1052" t="s">
        <v>294</v>
      </c>
      <c r="D22" s="1056"/>
      <c r="E22" s="2270" t="str">
        <f>IF(基本情報!G32="","",基本情報!G32)</f>
        <v/>
      </c>
      <c r="F22" s="2270"/>
      <c r="G22" s="2270"/>
      <c r="H22" s="2270"/>
      <c r="I22" s="2270"/>
      <c r="J22" s="2270"/>
      <c r="K22" s="2270"/>
      <c r="L22" s="2270"/>
      <c r="M22" s="2270"/>
      <c r="N22" s="2270"/>
      <c r="O22" s="2270"/>
      <c r="P22" s="2270"/>
      <c r="Q22" s="2270"/>
      <c r="R22" s="2270"/>
      <c r="S22" s="2270"/>
      <c r="T22" s="1314"/>
      <c r="U22" s="1314"/>
      <c r="V22" s="1314"/>
      <c r="W22" s="1314"/>
      <c r="X22" s="1314"/>
      <c r="Y22" s="1054" t="s">
        <v>160</v>
      </c>
      <c r="Z22" s="2271" t="str">
        <f>IF(基本情報!G33="","",基本情報!G33)</f>
        <v/>
      </c>
      <c r="AA22" s="2271"/>
      <c r="AB22" s="2271"/>
      <c r="AC22" s="2271"/>
      <c r="AD22" s="2271"/>
      <c r="AE22" s="2271"/>
      <c r="AF22" s="2271"/>
      <c r="AG22" s="2272"/>
    </row>
    <row r="23" spans="1:37" ht="21" customHeight="1">
      <c r="A23" s="2227" t="s">
        <v>1105</v>
      </c>
      <c r="B23" s="2228"/>
      <c r="C23" s="2268" t="s">
        <v>1077</v>
      </c>
      <c r="D23" s="2269"/>
      <c r="E23" s="2269"/>
      <c r="F23" s="2269"/>
      <c r="G23" s="2269"/>
      <c r="H23" s="2269"/>
      <c r="I23" s="2269"/>
      <c r="J23" s="2273"/>
      <c r="K23" s="2273"/>
      <c r="L23" s="2273"/>
      <c r="M23" s="2273"/>
      <c r="N23" s="2273"/>
      <c r="O23" s="2273"/>
      <c r="P23" s="2273"/>
      <c r="Q23" s="2273"/>
      <c r="R23" s="2273"/>
      <c r="S23" s="2273"/>
      <c r="T23" s="2273"/>
      <c r="U23" s="2273"/>
      <c r="V23" s="2273"/>
      <c r="W23" s="2273"/>
      <c r="X23" s="2273"/>
      <c r="Y23" s="2273"/>
      <c r="Z23" s="2273"/>
      <c r="AA23" s="2273"/>
      <c r="AB23" s="2273"/>
      <c r="AC23" s="2273"/>
      <c r="AD23" s="2273"/>
      <c r="AE23" s="2273"/>
      <c r="AF23" s="2273"/>
      <c r="AG23" s="2274"/>
    </row>
    <row r="24" spans="1:37" ht="21" customHeight="1">
      <c r="A24" s="2231"/>
      <c r="B24" s="2232"/>
      <c r="C24" s="1052" t="s">
        <v>294</v>
      </c>
      <c r="D24" s="1056"/>
      <c r="E24" s="2270"/>
      <c r="F24" s="2270"/>
      <c r="G24" s="2270"/>
      <c r="H24" s="2270"/>
      <c r="I24" s="2270"/>
      <c r="J24" s="2270"/>
      <c r="K24" s="2270"/>
      <c r="L24" s="2270"/>
      <c r="M24" s="2270"/>
      <c r="N24" s="2270"/>
      <c r="O24" s="2270"/>
      <c r="P24" s="2270"/>
      <c r="Q24" s="2270"/>
      <c r="R24" s="2270"/>
      <c r="S24" s="2270"/>
      <c r="T24" s="1314"/>
      <c r="U24" s="1314"/>
      <c r="V24" s="1314"/>
      <c r="W24" s="1314"/>
      <c r="X24" s="1314"/>
      <c r="Y24" s="1054" t="s">
        <v>160</v>
      </c>
      <c r="Z24" s="2271"/>
      <c r="AA24" s="2271"/>
      <c r="AB24" s="2271"/>
      <c r="AC24" s="2271"/>
      <c r="AD24" s="2271"/>
      <c r="AE24" s="2271"/>
      <c r="AF24" s="2271"/>
      <c r="AG24" s="2272"/>
    </row>
    <row r="25" spans="1:37" ht="21" customHeight="1">
      <c r="A25" s="2227" t="s">
        <v>1078</v>
      </c>
      <c r="B25" s="2228"/>
      <c r="C25" s="2247" t="s">
        <v>1079</v>
      </c>
      <c r="D25" s="2248"/>
      <c r="E25" s="2248"/>
      <c r="F25" s="2248"/>
      <c r="G25" s="2248"/>
      <c r="H25" s="2248"/>
      <c r="I25" s="2248"/>
      <c r="J25" s="2248"/>
      <c r="K25" s="2248"/>
      <c r="L25" s="2248"/>
      <c r="M25" s="2248"/>
      <c r="N25" s="2248"/>
      <c r="O25" s="1058" t="s">
        <v>1080</v>
      </c>
      <c r="Q25" s="1060"/>
      <c r="R25" s="2246"/>
      <c r="S25" s="2246"/>
      <c r="T25" s="2246"/>
      <c r="U25" s="2246"/>
      <c r="V25" s="2246"/>
      <c r="W25" s="2246"/>
      <c r="X25" s="2246"/>
      <c r="Y25" s="2246"/>
      <c r="Z25" s="1058" t="s">
        <v>1081</v>
      </c>
      <c r="AA25" s="1055"/>
      <c r="AB25" s="1055"/>
      <c r="AC25" s="1055"/>
      <c r="AD25" s="1055"/>
      <c r="AE25" s="1055"/>
      <c r="AF25" s="1055"/>
      <c r="AG25" s="1061" t="s">
        <v>152</v>
      </c>
    </row>
    <row r="26" spans="1:37" ht="21" customHeight="1">
      <c r="A26" s="2229"/>
      <c r="B26" s="2230"/>
      <c r="C26" s="1062" t="s">
        <v>1082</v>
      </c>
      <c r="D26" s="56"/>
      <c r="E26" s="56"/>
      <c r="F26" s="56"/>
      <c r="G26" s="56"/>
      <c r="H26" s="56"/>
      <c r="I26" s="2251"/>
      <c r="J26" s="2251"/>
      <c r="K26" s="2251"/>
      <c r="L26" s="2251"/>
      <c r="M26" s="2251"/>
      <c r="N26" s="2251"/>
      <c r="O26" s="2251"/>
      <c r="P26" s="2251"/>
      <c r="Q26" s="2251"/>
      <c r="R26" s="2251"/>
      <c r="S26" s="2251"/>
      <c r="T26" s="2251"/>
      <c r="U26" s="2251"/>
      <c r="V26" s="2251"/>
      <c r="W26" s="2251"/>
      <c r="X26" s="2251"/>
      <c r="Y26" s="2251"/>
      <c r="Z26" s="2251"/>
      <c r="AA26" s="2251"/>
      <c r="AB26" s="2251"/>
      <c r="AC26" s="2251"/>
      <c r="AD26" s="2251"/>
      <c r="AE26" s="2251"/>
      <c r="AF26" s="2251"/>
      <c r="AG26" s="2252"/>
    </row>
    <row r="27" spans="1:37" ht="21" customHeight="1">
      <c r="A27" s="2231"/>
      <c r="B27" s="2232"/>
      <c r="C27" s="1052" t="s">
        <v>294</v>
      </c>
      <c r="D27" s="1056"/>
      <c r="E27" s="2245"/>
      <c r="F27" s="2245"/>
      <c r="G27" s="2245"/>
      <c r="H27" s="2245"/>
      <c r="I27" s="2245"/>
      <c r="J27" s="2245"/>
      <c r="K27" s="2245"/>
      <c r="L27" s="2245"/>
      <c r="M27" s="2245"/>
      <c r="N27" s="2245"/>
      <c r="O27" s="2245"/>
      <c r="P27" s="2245"/>
      <c r="Q27" s="2245"/>
      <c r="R27" s="2245"/>
      <c r="S27" s="2245"/>
      <c r="T27" s="1064"/>
      <c r="U27" s="1064"/>
      <c r="V27" s="1064"/>
      <c r="W27" s="1064"/>
      <c r="X27" s="1064"/>
      <c r="Y27" s="1054" t="s">
        <v>160</v>
      </c>
      <c r="Z27" s="2249"/>
      <c r="AA27" s="2249"/>
      <c r="AB27" s="2249"/>
      <c r="AC27" s="2249"/>
      <c r="AD27" s="2249"/>
      <c r="AE27" s="2249"/>
      <c r="AF27" s="2249"/>
      <c r="AG27" s="2250"/>
    </row>
    <row r="28" spans="1:37" ht="18" customHeight="1">
      <c r="A28" s="2517" t="s">
        <v>1075</v>
      </c>
      <c r="B28" s="2517"/>
      <c r="C28" s="2517"/>
      <c r="D28" s="2517"/>
      <c r="E28" s="2517"/>
      <c r="F28" s="2517"/>
      <c r="G28" s="2517"/>
      <c r="H28" s="2517"/>
      <c r="I28" s="2517"/>
      <c r="J28" s="2517"/>
      <c r="K28" s="2517"/>
      <c r="L28" s="2517"/>
      <c r="M28" s="2517"/>
      <c r="N28" s="2517"/>
      <c r="O28" s="2517"/>
      <c r="P28" s="2517"/>
      <c r="Q28" s="2517"/>
      <c r="R28" s="2517"/>
      <c r="S28" s="2517"/>
      <c r="T28" s="2517"/>
      <c r="U28" s="2517"/>
      <c r="V28" s="2517"/>
      <c r="W28" s="2517"/>
      <c r="X28" s="2517"/>
      <c r="Y28" s="2517"/>
      <c r="Z28" s="2517"/>
      <c r="AA28" s="2517"/>
      <c r="AB28" s="2517"/>
      <c r="AC28" s="2517"/>
      <c r="AD28" s="2517"/>
      <c r="AE28" s="2517"/>
      <c r="AF28" s="2517"/>
      <c r="AG28" s="2517"/>
      <c r="AH28" s="2517"/>
      <c r="AI28" s="2517"/>
      <c r="AJ28" s="2517"/>
    </row>
    <row r="29" spans="1:37" ht="21" customHeight="1">
      <c r="A29" s="63"/>
      <c r="B29" s="63"/>
      <c r="C29" s="63"/>
      <c r="D29" s="63"/>
      <c r="E29" s="63"/>
      <c r="F29" s="63"/>
      <c r="G29" s="63"/>
      <c r="H29" s="63"/>
      <c r="I29" s="63"/>
      <c r="J29" s="63"/>
      <c r="K29" s="63"/>
      <c r="L29" s="63"/>
      <c r="M29" s="63"/>
      <c r="N29" s="63"/>
      <c r="O29" s="63"/>
      <c r="P29" s="63"/>
      <c r="Q29" s="63"/>
      <c r="R29" s="136"/>
      <c r="S29" s="136"/>
      <c r="T29" s="136"/>
      <c r="U29" s="136"/>
      <c r="V29" s="136"/>
      <c r="W29" s="136"/>
      <c r="X29" s="136"/>
      <c r="Y29" s="136"/>
      <c r="Z29" s="136"/>
      <c r="AA29" s="63"/>
      <c r="AB29" s="63"/>
      <c r="AC29" s="63"/>
      <c r="AD29" s="63"/>
      <c r="AE29" s="63"/>
      <c r="AF29" s="63"/>
      <c r="AG29" s="870"/>
    </row>
    <row r="30" spans="1:37" ht="18" customHeight="1">
      <c r="A30" s="62" t="s">
        <v>162</v>
      </c>
      <c r="B30" s="62"/>
      <c r="C30" s="62"/>
      <c r="D30" s="62"/>
      <c r="E30" s="62"/>
      <c r="F30" s="62"/>
      <c r="G30" s="62"/>
      <c r="H30" s="62"/>
      <c r="I30" s="62"/>
      <c r="J30" s="62"/>
      <c r="K30" s="62"/>
      <c r="L30" s="62"/>
      <c r="M30" s="62"/>
      <c r="N30" s="62"/>
      <c r="O30" s="62"/>
      <c r="P30" s="62"/>
      <c r="Q30" s="62"/>
      <c r="R30" s="63"/>
      <c r="S30" s="63"/>
      <c r="T30" s="63"/>
      <c r="U30" s="63"/>
      <c r="V30" s="63"/>
      <c r="W30" s="63"/>
      <c r="X30" s="63"/>
      <c r="Y30" s="63"/>
      <c r="Z30" s="63"/>
      <c r="AA30" s="63"/>
      <c r="AB30" s="63"/>
      <c r="AC30" s="63"/>
      <c r="AD30" s="63"/>
      <c r="AE30" s="63"/>
      <c r="AF30" s="63"/>
      <c r="AG30" s="63"/>
      <c r="AH30" s="1389"/>
      <c r="AJ30" s="669"/>
      <c r="AK30" s="669"/>
    </row>
    <row r="31" spans="1:37" ht="15" customHeight="1">
      <c r="A31" s="3705" t="s">
        <v>980</v>
      </c>
      <c r="B31" s="3705"/>
      <c r="C31" s="3705"/>
      <c r="D31" s="3705"/>
      <c r="E31" s="3705"/>
      <c r="F31" s="3705"/>
      <c r="G31" s="3705"/>
      <c r="H31" s="3705"/>
      <c r="I31" s="3705"/>
      <c r="J31" s="3705"/>
      <c r="K31" s="3705"/>
      <c r="L31" s="3705"/>
      <c r="M31" s="3705"/>
      <c r="N31" s="3705"/>
      <c r="O31" s="3705"/>
      <c r="P31" s="3705"/>
      <c r="Q31" s="3705"/>
      <c r="R31" s="3705"/>
      <c r="S31" s="3705" t="s">
        <v>1143</v>
      </c>
      <c r="T31" s="3705"/>
      <c r="U31" s="3705"/>
      <c r="V31" s="3705"/>
      <c r="W31" s="3705"/>
      <c r="X31" s="3705"/>
      <c r="Y31" s="3705"/>
      <c r="Z31" s="3705"/>
      <c r="AA31" s="3705" t="s">
        <v>1142</v>
      </c>
      <c r="AB31" s="3705"/>
      <c r="AC31" s="3705"/>
      <c r="AD31" s="3705"/>
      <c r="AE31" s="3705"/>
      <c r="AF31" s="3705"/>
      <c r="AG31" s="3705"/>
      <c r="AH31" s="905"/>
      <c r="AI31" s="1045"/>
      <c r="AJ31" s="1041"/>
      <c r="AK31" s="1390"/>
    </row>
    <row r="32" spans="1:37" ht="21" customHeight="1">
      <c r="A32" s="3705"/>
      <c r="B32" s="3705"/>
      <c r="C32" s="3705"/>
      <c r="D32" s="3705"/>
      <c r="E32" s="3705"/>
      <c r="F32" s="3705"/>
      <c r="G32" s="3705"/>
      <c r="H32" s="3705"/>
      <c r="I32" s="3705"/>
      <c r="J32" s="3705"/>
      <c r="K32" s="3705"/>
      <c r="L32" s="3705"/>
      <c r="M32" s="3705"/>
      <c r="N32" s="3705"/>
      <c r="O32" s="3705"/>
      <c r="P32" s="3705"/>
      <c r="Q32" s="3705"/>
      <c r="R32" s="3705"/>
      <c r="S32" s="3706"/>
      <c r="T32" s="3706"/>
      <c r="U32" s="3706"/>
      <c r="V32" s="3706"/>
      <c r="W32" s="3706"/>
      <c r="X32" s="3707"/>
      <c r="Y32" s="3708" t="s">
        <v>1234</v>
      </c>
      <c r="Z32" s="3709"/>
      <c r="AA32" s="3710"/>
      <c r="AB32" s="3710"/>
      <c r="AC32" s="3710"/>
      <c r="AD32" s="3710"/>
      <c r="AE32" s="3710"/>
      <c r="AF32" s="3711"/>
      <c r="AG32" s="896" t="s">
        <v>439</v>
      </c>
      <c r="AH32" s="3712"/>
      <c r="AI32" s="3712"/>
      <c r="AJ32" s="3713"/>
      <c r="AK32" s="3713"/>
    </row>
    <row r="33" spans="1:33" ht="15" customHeight="1">
      <c r="A33" s="3705" t="s">
        <v>981</v>
      </c>
      <c r="B33" s="3705"/>
      <c r="C33" s="3705"/>
      <c r="D33" s="3705"/>
      <c r="E33" s="3705"/>
      <c r="F33" s="3705"/>
      <c r="G33" s="3705"/>
      <c r="H33" s="3705"/>
      <c r="I33" s="3705"/>
      <c r="J33" s="3705"/>
      <c r="K33" s="3705"/>
      <c r="L33" s="3705"/>
      <c r="M33" s="3705"/>
      <c r="N33" s="3705"/>
      <c r="O33" s="3705"/>
      <c r="P33" s="3705"/>
      <c r="Q33" s="3705"/>
      <c r="R33" s="3705"/>
      <c r="S33" s="3705" t="s">
        <v>1143</v>
      </c>
      <c r="T33" s="3705"/>
      <c r="U33" s="3705"/>
      <c r="V33" s="3705"/>
      <c r="W33" s="3705"/>
      <c r="X33" s="3705"/>
      <c r="Y33" s="3705"/>
      <c r="Z33" s="3705"/>
      <c r="AA33" s="3705" t="s">
        <v>1142</v>
      </c>
      <c r="AB33" s="3705"/>
      <c r="AC33" s="3705"/>
      <c r="AD33" s="3705"/>
      <c r="AE33" s="3705"/>
      <c r="AF33" s="3705"/>
      <c r="AG33" s="3705"/>
    </row>
    <row r="34" spans="1:33" ht="21" customHeight="1">
      <c r="A34" s="3705"/>
      <c r="B34" s="3705"/>
      <c r="C34" s="3705"/>
      <c r="D34" s="3705"/>
      <c r="E34" s="3705"/>
      <c r="F34" s="3705"/>
      <c r="G34" s="3705"/>
      <c r="H34" s="3705"/>
      <c r="I34" s="3705"/>
      <c r="J34" s="3705"/>
      <c r="K34" s="3705"/>
      <c r="L34" s="3705"/>
      <c r="M34" s="3705"/>
      <c r="N34" s="3705"/>
      <c r="O34" s="3705"/>
      <c r="P34" s="3705"/>
      <c r="Q34" s="3705"/>
      <c r="R34" s="3705"/>
      <c r="S34" s="3706"/>
      <c r="T34" s="3706"/>
      <c r="U34" s="3706"/>
      <c r="V34" s="3706"/>
      <c r="W34" s="3706"/>
      <c r="X34" s="3707"/>
      <c r="Y34" s="3708" t="s">
        <v>1234</v>
      </c>
      <c r="Z34" s="3709"/>
      <c r="AA34" s="3710"/>
      <c r="AB34" s="3710"/>
      <c r="AC34" s="3710"/>
      <c r="AD34" s="3710"/>
      <c r="AE34" s="3710"/>
      <c r="AF34" s="3711"/>
      <c r="AG34" s="896" t="s">
        <v>439</v>
      </c>
    </row>
    <row r="35" spans="1:33" ht="21" customHeight="1">
      <c r="A35" s="3705" t="s">
        <v>163</v>
      </c>
      <c r="B35" s="3705"/>
      <c r="C35" s="3705"/>
      <c r="D35" s="3705"/>
      <c r="E35" s="3705"/>
      <c r="F35" s="3705"/>
      <c r="G35" s="3705"/>
      <c r="H35" s="3705"/>
      <c r="I35" s="3705"/>
      <c r="J35" s="3705"/>
      <c r="K35" s="3705"/>
      <c r="L35" s="3705"/>
      <c r="M35" s="3705"/>
      <c r="N35" s="3705"/>
      <c r="O35" s="3705"/>
      <c r="P35" s="3705"/>
      <c r="Q35" s="3705"/>
      <c r="R35" s="3705"/>
      <c r="S35" s="3705"/>
      <c r="T35" s="3705"/>
      <c r="U35" s="3705"/>
      <c r="V35" s="3705"/>
      <c r="W35" s="3705"/>
      <c r="X35" s="3705"/>
      <c r="Y35" s="3705"/>
      <c r="Z35" s="3705"/>
      <c r="AA35" s="3705" t="s">
        <v>164</v>
      </c>
      <c r="AB35" s="3705"/>
      <c r="AC35" s="3705"/>
      <c r="AD35" s="3705"/>
      <c r="AE35" s="3705"/>
      <c r="AF35" s="3705"/>
      <c r="AG35" s="3705"/>
    </row>
    <row r="36" spans="1:33" ht="35.25" customHeight="1">
      <c r="A36" s="3724"/>
      <c r="B36" s="3725"/>
      <c r="C36" s="3725"/>
      <c r="D36" s="3725"/>
      <c r="E36" s="3725"/>
      <c r="F36" s="3725"/>
      <c r="G36" s="3725"/>
      <c r="H36" s="3725"/>
      <c r="I36" s="3725"/>
      <c r="J36" s="3725"/>
      <c r="K36" s="3725"/>
      <c r="L36" s="3725"/>
      <c r="M36" s="3725"/>
      <c r="N36" s="3725"/>
      <c r="O36" s="3725"/>
      <c r="P36" s="3725"/>
      <c r="Q36" s="3725"/>
      <c r="R36" s="3725"/>
      <c r="S36" s="3725"/>
      <c r="T36" s="3725"/>
      <c r="U36" s="3725"/>
      <c r="V36" s="3725"/>
      <c r="W36" s="3725"/>
      <c r="X36" s="3725"/>
      <c r="Y36" s="3725"/>
      <c r="Z36" s="3726"/>
      <c r="AA36" s="3720" t="s">
        <v>117</v>
      </c>
      <c r="AB36" s="3721"/>
      <c r="AC36" s="3721"/>
      <c r="AD36" s="2278" t="s">
        <v>1339</v>
      </c>
      <c r="AE36" s="2278"/>
      <c r="AF36" s="2278"/>
      <c r="AG36" s="2279"/>
    </row>
    <row r="37" spans="1:33" ht="35.25" customHeight="1">
      <c r="A37" s="3727"/>
      <c r="B37" s="3728"/>
      <c r="C37" s="3728"/>
      <c r="D37" s="3728"/>
      <c r="E37" s="3728"/>
      <c r="F37" s="3728"/>
      <c r="G37" s="3728"/>
      <c r="H37" s="3728"/>
      <c r="I37" s="3728"/>
      <c r="J37" s="3728"/>
      <c r="K37" s="3728"/>
      <c r="L37" s="3728"/>
      <c r="M37" s="3728"/>
      <c r="N37" s="3728"/>
      <c r="O37" s="3728"/>
      <c r="P37" s="3728"/>
      <c r="Q37" s="3728"/>
      <c r="R37" s="3728"/>
      <c r="S37" s="3728"/>
      <c r="T37" s="3728"/>
      <c r="U37" s="3728"/>
      <c r="V37" s="3728"/>
      <c r="W37" s="3728"/>
      <c r="X37" s="3728"/>
      <c r="Y37" s="3728"/>
      <c r="Z37" s="3729"/>
      <c r="AA37" s="3722" t="s">
        <v>117</v>
      </c>
      <c r="AB37" s="3723"/>
      <c r="AC37" s="3723"/>
      <c r="AD37" s="2287" t="s">
        <v>1338</v>
      </c>
      <c r="AE37" s="2287"/>
      <c r="AF37" s="2287"/>
      <c r="AG37" s="2288"/>
    </row>
    <row r="38" spans="1:33" ht="15" customHeight="1">
      <c r="A38" s="64"/>
      <c r="B38" s="64"/>
      <c r="C38" s="64"/>
      <c r="D38" s="64"/>
      <c r="E38" s="64"/>
      <c r="F38" s="64"/>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3"/>
    </row>
    <row r="39" spans="1:33" ht="41.25" customHeight="1">
      <c r="A39" s="872" t="s">
        <v>165</v>
      </c>
      <c r="B39" s="2276" t="s">
        <v>1134</v>
      </c>
      <c r="C39" s="2276"/>
      <c r="D39" s="2276"/>
      <c r="E39" s="2276"/>
      <c r="F39" s="2276"/>
      <c r="G39" s="2276"/>
      <c r="H39" s="2276"/>
      <c r="I39" s="2276"/>
      <c r="J39" s="2276"/>
      <c r="K39" s="2276"/>
      <c r="L39" s="2276"/>
      <c r="M39" s="2276"/>
      <c r="N39" s="2276"/>
      <c r="O39" s="2276"/>
      <c r="P39" s="2276"/>
      <c r="Q39" s="2276"/>
      <c r="R39" s="2276"/>
      <c r="S39" s="2276"/>
      <c r="T39" s="2276"/>
      <c r="U39" s="2276"/>
      <c r="V39" s="2276"/>
      <c r="W39" s="2276"/>
      <c r="X39" s="2276"/>
      <c r="Y39" s="2276"/>
      <c r="Z39" s="2276"/>
      <c r="AA39" s="2276"/>
      <c r="AB39" s="2276"/>
      <c r="AC39" s="2276"/>
      <c r="AD39" s="2276"/>
      <c r="AE39" s="2276"/>
      <c r="AF39" s="2276"/>
      <c r="AG39" s="2276"/>
    </row>
    <row r="40" spans="1:33" ht="15" customHeight="1">
      <c r="A40" s="64" t="s">
        <v>166</v>
      </c>
      <c r="B40" s="2275" t="s">
        <v>983</v>
      </c>
      <c r="C40" s="2275"/>
      <c r="D40" s="2275"/>
      <c r="E40" s="2275"/>
      <c r="F40" s="2275"/>
      <c r="G40" s="2275"/>
      <c r="H40" s="2275"/>
      <c r="I40" s="2275"/>
      <c r="J40" s="2275"/>
      <c r="K40" s="2275"/>
      <c r="L40" s="2275"/>
      <c r="M40" s="2275"/>
      <c r="N40" s="2275"/>
      <c r="O40" s="2275"/>
      <c r="P40" s="2275"/>
      <c r="Q40" s="2275"/>
      <c r="R40" s="2275"/>
      <c r="S40" s="2275"/>
      <c r="T40" s="2275"/>
      <c r="U40" s="2275"/>
      <c r="V40" s="2275"/>
      <c r="W40" s="2275"/>
      <c r="X40" s="2275"/>
      <c r="Y40" s="2275"/>
      <c r="Z40" s="2275"/>
      <c r="AA40" s="2275"/>
      <c r="AB40" s="2275"/>
      <c r="AC40" s="2275"/>
      <c r="AD40" s="2275"/>
      <c r="AE40" s="2275"/>
      <c r="AF40" s="2275"/>
      <c r="AG40" s="2275"/>
    </row>
    <row r="41" spans="1:33" s="1120" customFormat="1" ht="22.05" customHeight="1">
      <c r="A41" s="65"/>
      <c r="B41" s="63"/>
      <c r="C41" s="63"/>
      <c r="D41" s="63"/>
      <c r="E41" s="63"/>
      <c r="F41" s="63"/>
    </row>
    <row r="42" spans="1:33" s="1120" customFormat="1" ht="18.75" customHeight="1">
      <c r="A42" s="62" t="s">
        <v>1144</v>
      </c>
      <c r="B42" s="63"/>
      <c r="C42" s="63"/>
      <c r="D42" s="63"/>
      <c r="E42" s="63"/>
      <c r="F42" s="63"/>
    </row>
    <row r="43" spans="1:33" ht="30" customHeight="1">
      <c r="A43" s="1121" t="s">
        <v>1145</v>
      </c>
      <c r="B43" s="3716" t="s">
        <v>167</v>
      </c>
      <c r="C43" s="3716"/>
      <c r="D43" s="3716"/>
      <c r="E43" s="3716"/>
      <c r="F43" s="3716"/>
      <c r="G43" s="3716"/>
      <c r="H43" s="3716"/>
      <c r="I43" s="3716"/>
      <c r="J43" s="3716"/>
      <c r="K43" s="3716"/>
      <c r="L43" s="3716"/>
      <c r="M43" s="3715" t="s">
        <v>1146</v>
      </c>
      <c r="N43" s="3716"/>
      <c r="O43" s="3716"/>
      <c r="P43" s="3716"/>
      <c r="Q43" s="3716"/>
      <c r="R43" s="3716"/>
      <c r="S43" s="3716"/>
      <c r="T43" s="3715" t="s">
        <v>1147</v>
      </c>
      <c r="U43" s="3715"/>
      <c r="V43" s="3715"/>
      <c r="W43" s="3715"/>
      <c r="X43" s="3715"/>
      <c r="Y43" s="3715"/>
      <c r="Z43" s="3715"/>
      <c r="AA43" s="3716" t="s">
        <v>1148</v>
      </c>
      <c r="AB43" s="3716"/>
      <c r="AC43" s="3716"/>
      <c r="AD43" s="3716"/>
      <c r="AE43" s="3716"/>
      <c r="AF43" s="3716"/>
      <c r="AG43" s="3716"/>
    </row>
    <row r="44" spans="1:33" ht="22.5" customHeight="1">
      <c r="A44" s="1122"/>
      <c r="B44" s="3718"/>
      <c r="C44" s="3718"/>
      <c r="D44" s="3718"/>
      <c r="E44" s="3718"/>
      <c r="F44" s="3718"/>
      <c r="G44" s="3718"/>
      <c r="H44" s="3718"/>
      <c r="I44" s="3718"/>
      <c r="J44" s="3718"/>
      <c r="K44" s="3718"/>
      <c r="L44" s="3718"/>
      <c r="M44" s="3717"/>
      <c r="N44" s="3717"/>
      <c r="O44" s="3717"/>
      <c r="P44" s="3717"/>
      <c r="Q44" s="3717"/>
      <c r="R44" s="3717"/>
      <c r="S44" s="3717"/>
      <c r="T44" s="3717"/>
      <c r="U44" s="3717"/>
      <c r="V44" s="3717"/>
      <c r="W44" s="3717"/>
      <c r="X44" s="3717"/>
      <c r="Y44" s="3717"/>
      <c r="Z44" s="3717"/>
      <c r="AA44" s="3714"/>
      <c r="AB44" s="3714"/>
      <c r="AC44" s="3714"/>
      <c r="AD44" s="3714"/>
      <c r="AE44" s="3714"/>
      <c r="AF44" s="3714"/>
      <c r="AG44" s="3714"/>
    </row>
    <row r="45" spans="1:33" ht="22.5" customHeight="1">
      <c r="A45" s="1122"/>
      <c r="B45" s="3718"/>
      <c r="C45" s="3718"/>
      <c r="D45" s="3718"/>
      <c r="E45" s="3718"/>
      <c r="F45" s="3718"/>
      <c r="G45" s="3718"/>
      <c r="H45" s="3718"/>
      <c r="I45" s="3718"/>
      <c r="J45" s="3718"/>
      <c r="K45" s="3718"/>
      <c r="L45" s="3718"/>
      <c r="M45" s="3719"/>
      <c r="N45" s="3719"/>
      <c r="O45" s="3719"/>
      <c r="P45" s="3719"/>
      <c r="Q45" s="3719"/>
      <c r="R45" s="3719"/>
      <c r="S45" s="3719"/>
      <c r="T45" s="3717"/>
      <c r="U45" s="3717"/>
      <c r="V45" s="3717"/>
      <c r="W45" s="3717"/>
      <c r="X45" s="3717"/>
      <c r="Y45" s="3717"/>
      <c r="Z45" s="3717"/>
      <c r="AA45" s="3714"/>
      <c r="AB45" s="3714"/>
      <c r="AC45" s="3714"/>
      <c r="AD45" s="3714"/>
      <c r="AE45" s="3714"/>
      <c r="AF45" s="3714"/>
      <c r="AG45" s="3714"/>
    </row>
    <row r="46" spans="1:33" ht="22.5" customHeight="1">
      <c r="A46" s="1122"/>
      <c r="B46" s="3718"/>
      <c r="C46" s="3718"/>
      <c r="D46" s="3718"/>
      <c r="E46" s="3718"/>
      <c r="F46" s="3718"/>
      <c r="G46" s="3718"/>
      <c r="H46" s="3718"/>
      <c r="I46" s="3718"/>
      <c r="J46" s="3718"/>
      <c r="K46" s="3718"/>
      <c r="L46" s="3718"/>
      <c r="M46" s="3717"/>
      <c r="N46" s="3717"/>
      <c r="O46" s="3717"/>
      <c r="P46" s="3717"/>
      <c r="Q46" s="3717"/>
      <c r="R46" s="3717"/>
      <c r="S46" s="3717"/>
      <c r="T46" s="3717"/>
      <c r="U46" s="3717"/>
      <c r="V46" s="3717"/>
      <c r="W46" s="3717"/>
      <c r="X46" s="3717"/>
      <c r="Y46" s="3717"/>
      <c r="Z46" s="3717"/>
      <c r="AA46" s="3714"/>
      <c r="AB46" s="3714"/>
      <c r="AC46" s="3714"/>
      <c r="AD46" s="3714"/>
      <c r="AE46" s="3714"/>
      <c r="AF46" s="3714"/>
      <c r="AG46" s="3714"/>
    </row>
    <row r="47" spans="1:33" ht="22.5" customHeight="1">
      <c r="A47" s="1122"/>
      <c r="B47" s="3718"/>
      <c r="C47" s="3718"/>
      <c r="D47" s="3718"/>
      <c r="E47" s="3718"/>
      <c r="F47" s="3718"/>
      <c r="G47" s="3718"/>
      <c r="H47" s="3718"/>
      <c r="I47" s="3718"/>
      <c r="J47" s="3718"/>
      <c r="K47" s="3718"/>
      <c r="L47" s="3718"/>
      <c r="M47" s="3718"/>
      <c r="N47" s="3718"/>
      <c r="O47" s="3718"/>
      <c r="P47" s="3718"/>
      <c r="Q47" s="3718"/>
      <c r="R47" s="3718"/>
      <c r="S47" s="3718"/>
      <c r="T47" s="3717"/>
      <c r="U47" s="3717"/>
      <c r="V47" s="3717"/>
      <c r="W47" s="3717"/>
      <c r="X47" s="3717"/>
      <c r="Y47" s="3717"/>
      <c r="Z47" s="3717"/>
      <c r="AA47" s="3714"/>
      <c r="AB47" s="3714"/>
      <c r="AC47" s="3714"/>
      <c r="AD47" s="3714"/>
      <c r="AE47" s="3714"/>
      <c r="AF47" s="3714"/>
      <c r="AG47" s="3714"/>
    </row>
    <row r="48" spans="1:33" ht="22.5" customHeight="1">
      <c r="A48" s="1122"/>
      <c r="B48" s="3718"/>
      <c r="C48" s="3718"/>
      <c r="D48" s="3718"/>
      <c r="E48" s="3718"/>
      <c r="F48" s="3718"/>
      <c r="G48" s="3718"/>
      <c r="H48" s="3718"/>
      <c r="I48" s="3718"/>
      <c r="J48" s="3718"/>
      <c r="K48" s="3718"/>
      <c r="L48" s="3718"/>
      <c r="M48" s="3718"/>
      <c r="N48" s="3718"/>
      <c r="O48" s="3718"/>
      <c r="P48" s="3718"/>
      <c r="Q48" s="3718"/>
      <c r="R48" s="3718"/>
      <c r="S48" s="3718"/>
      <c r="T48" s="3717"/>
      <c r="U48" s="3717"/>
      <c r="V48" s="3717"/>
      <c r="W48" s="3717"/>
      <c r="X48" s="3717"/>
      <c r="Y48" s="3717"/>
      <c r="Z48" s="3717"/>
      <c r="AA48" s="3714"/>
      <c r="AB48" s="3714"/>
      <c r="AC48" s="3714"/>
      <c r="AD48" s="3714"/>
      <c r="AE48" s="3714"/>
      <c r="AF48" s="3714"/>
      <c r="AG48" s="3714"/>
    </row>
    <row r="49" spans="1:33" ht="22.5" customHeight="1">
      <c r="A49" s="1122"/>
      <c r="B49" s="3718"/>
      <c r="C49" s="3718"/>
      <c r="D49" s="3718"/>
      <c r="E49" s="3718"/>
      <c r="F49" s="3718"/>
      <c r="G49" s="3718"/>
      <c r="H49" s="3718"/>
      <c r="I49" s="3718"/>
      <c r="J49" s="3718"/>
      <c r="K49" s="3718"/>
      <c r="L49" s="3718"/>
      <c r="M49" s="3718"/>
      <c r="N49" s="3718"/>
      <c r="O49" s="3718"/>
      <c r="P49" s="3718"/>
      <c r="Q49" s="3718"/>
      <c r="R49" s="3718"/>
      <c r="S49" s="3718"/>
      <c r="T49" s="3717"/>
      <c r="U49" s="3717"/>
      <c r="V49" s="3717"/>
      <c r="W49" s="3717"/>
      <c r="X49" s="3717"/>
      <c r="Y49" s="3717"/>
      <c r="Z49" s="3717"/>
      <c r="AA49" s="3714"/>
      <c r="AB49" s="3714"/>
      <c r="AC49" s="3714"/>
      <c r="AD49" s="3714"/>
      <c r="AE49" s="3714"/>
      <c r="AF49" s="3714"/>
      <c r="AG49" s="3714"/>
    </row>
    <row r="50" spans="1:33" ht="22.5" customHeight="1">
      <c r="A50" s="1122"/>
      <c r="B50" s="3718"/>
      <c r="C50" s="3718"/>
      <c r="D50" s="3718"/>
      <c r="E50" s="3718"/>
      <c r="F50" s="3718"/>
      <c r="G50" s="3718"/>
      <c r="H50" s="3718"/>
      <c r="I50" s="3718"/>
      <c r="J50" s="3718"/>
      <c r="K50" s="3718"/>
      <c r="L50" s="3718"/>
      <c r="M50" s="3718"/>
      <c r="N50" s="3718"/>
      <c r="O50" s="3718"/>
      <c r="P50" s="3718"/>
      <c r="Q50" s="3718"/>
      <c r="R50" s="3718"/>
      <c r="S50" s="3718"/>
      <c r="T50" s="3717"/>
      <c r="U50" s="3717"/>
      <c r="V50" s="3717"/>
      <c r="W50" s="3717"/>
      <c r="X50" s="3717"/>
      <c r="Y50" s="3717"/>
      <c r="Z50" s="3717"/>
      <c r="AA50" s="3714"/>
      <c r="AB50" s="3714"/>
      <c r="AC50" s="3714"/>
      <c r="AD50" s="3714"/>
      <c r="AE50" s="3714"/>
      <c r="AF50" s="3714"/>
      <c r="AG50" s="3714"/>
    </row>
    <row r="51" spans="1:33">
      <c r="A51" s="65"/>
      <c r="B51" s="65"/>
      <c r="C51" s="65"/>
      <c r="D51" s="65"/>
      <c r="E51" s="65"/>
      <c r="F51" s="65"/>
      <c r="G51" s="65"/>
      <c r="H51" s="65"/>
      <c r="I51" s="65"/>
      <c r="J51" s="65"/>
      <c r="K51" s="65"/>
      <c r="L51" s="65"/>
      <c r="M51" s="65"/>
      <c r="N51" s="65"/>
      <c r="O51" s="65"/>
      <c r="P51" s="65"/>
      <c r="Q51" s="65"/>
      <c r="R51" s="63"/>
      <c r="S51" s="63"/>
      <c r="T51" s="63"/>
      <c r="U51" s="63"/>
      <c r="V51" s="63"/>
      <c r="W51" s="63"/>
    </row>
  </sheetData>
  <mergeCells count="94">
    <mergeCell ref="AA36:AC36"/>
    <mergeCell ref="AD36:AG36"/>
    <mergeCell ref="AA37:AC37"/>
    <mergeCell ref="AD37:AG37"/>
    <mergeCell ref="A36:Z37"/>
    <mergeCell ref="M44:S44"/>
    <mergeCell ref="M45:S45"/>
    <mergeCell ref="B49:L49"/>
    <mergeCell ref="M49:S49"/>
    <mergeCell ref="T49:Z49"/>
    <mergeCell ref="B44:L44"/>
    <mergeCell ref="M46:S46"/>
    <mergeCell ref="B47:L47"/>
    <mergeCell ref="M47:S47"/>
    <mergeCell ref="T46:Z46"/>
    <mergeCell ref="T47:Z47"/>
    <mergeCell ref="B46:L46"/>
    <mergeCell ref="AA45:AG45"/>
    <mergeCell ref="B50:L50"/>
    <mergeCell ref="M50:S50"/>
    <mergeCell ref="T48:Z48"/>
    <mergeCell ref="B48:L48"/>
    <mergeCell ref="M48:S48"/>
    <mergeCell ref="AA48:AG48"/>
    <mergeCell ref="AA49:AG49"/>
    <mergeCell ref="AA50:AG50"/>
    <mergeCell ref="AA46:AG46"/>
    <mergeCell ref="AA47:AG47"/>
    <mergeCell ref="T45:Z45"/>
    <mergeCell ref="B45:L45"/>
    <mergeCell ref="T50:Z50"/>
    <mergeCell ref="AA44:AG44"/>
    <mergeCell ref="A33:R34"/>
    <mergeCell ref="S33:Z33"/>
    <mergeCell ref="AA33:AG33"/>
    <mergeCell ref="S34:X34"/>
    <mergeCell ref="Y34:Z34"/>
    <mergeCell ref="AA34:AF34"/>
    <mergeCell ref="T43:Z43"/>
    <mergeCell ref="A35:Z35"/>
    <mergeCell ref="AA35:AG35"/>
    <mergeCell ref="B40:AG40"/>
    <mergeCell ref="B39:AG39"/>
    <mergeCell ref="B43:L43"/>
    <mergeCell ref="M43:S43"/>
    <mergeCell ref="AA43:AG43"/>
    <mergeCell ref="T44:Z44"/>
    <mergeCell ref="A28:AJ28"/>
    <mergeCell ref="A31:R32"/>
    <mergeCell ref="S31:Z31"/>
    <mergeCell ref="AA31:AG31"/>
    <mergeCell ref="S32:X32"/>
    <mergeCell ref="Y32:Z32"/>
    <mergeCell ref="AA32:AF32"/>
    <mergeCell ref="AH32:AI32"/>
    <mergeCell ref="AJ32:AK32"/>
    <mergeCell ref="A25:B27"/>
    <mergeCell ref="C25:H25"/>
    <mergeCell ref="I25:N25"/>
    <mergeCell ref="R25:Y25"/>
    <mergeCell ref="I26:AG26"/>
    <mergeCell ref="E27:S27"/>
    <mergeCell ref="Z27:AG27"/>
    <mergeCell ref="A21:B22"/>
    <mergeCell ref="C21:I21"/>
    <mergeCell ref="J21:AG21"/>
    <mergeCell ref="E22:S22"/>
    <mergeCell ref="Z22:AG22"/>
    <mergeCell ref="A23:B24"/>
    <mergeCell ref="C23:I23"/>
    <mergeCell ref="J23:AG23"/>
    <mergeCell ref="E24:S24"/>
    <mergeCell ref="Z24:AG24"/>
    <mergeCell ref="A16:B16"/>
    <mergeCell ref="C16:G16"/>
    <mergeCell ref="I16:N16"/>
    <mergeCell ref="A19:B20"/>
    <mergeCell ref="C19:I19"/>
    <mergeCell ref="J19:AG19"/>
    <mergeCell ref="E20:S20"/>
    <mergeCell ref="Z20:AG20"/>
    <mergeCell ref="A14:B14"/>
    <mergeCell ref="C14:AG14"/>
    <mergeCell ref="A15:B15"/>
    <mergeCell ref="C15:G15"/>
    <mergeCell ref="I15:N15"/>
    <mergeCell ref="Y15:AB15"/>
    <mergeCell ref="AC15:AF15"/>
    <mergeCell ref="A4:AG4"/>
    <mergeCell ref="A5:AG5"/>
    <mergeCell ref="A8:AG8"/>
    <mergeCell ref="A10:AG10"/>
    <mergeCell ref="A13:B13"/>
    <mergeCell ref="C13:AG13"/>
  </mergeCells>
  <phoneticPr fontId="2"/>
  <dataValidations count="4">
    <dataValidation type="list" allowBlank="1" showInputMessage="1" showErrorMessage="1" sqref="C16:G16" xr:uid="{EAC379EB-7892-4C09-84C5-CD99DAA1A6B1}">
      <formula1>"事務所,学校,物販店,飲食店,集会所,病院,ホテル,その他(※)"</formula1>
    </dataValidation>
    <dataValidation type="list" allowBlank="1" showInputMessage="1" showErrorMessage="1" sqref="C15:G15" xr:uid="{1DB3E718-8841-4BD0-ACC0-516FC13F0B60}">
      <formula1>"木造,鉄骨造,RC造,SRC造,その他(※)"</formula1>
    </dataValidation>
    <dataValidation type="list" allowBlank="1" showInputMessage="1" showErrorMessage="1" sqref="AA35:AF35" xr:uid="{27D9451B-657A-41D6-BEA1-61DC22B5FF00}">
      <formula1>"適,不適"</formula1>
    </dataValidation>
    <dataValidation type="list" allowBlank="1" showInputMessage="1" showErrorMessage="1" sqref="AA36:AA37" xr:uid="{DD07218C-05E2-4F8C-BC95-C3F1E26F3DBD}">
      <formula1>"□,■"</formula1>
    </dataValidation>
  </dataValidations>
  <pageMargins left="0.98425196850393704" right="0.59055118110236227" top="0.59055118110236227" bottom="0.59055118110236227" header="0" footer="0"/>
  <pageSetup paperSize="9" scale="82" fitToHeight="0" orientation="portrait" r:id="rId1"/>
  <rowBreaks count="1" manualBreakCount="1">
    <brk id="40" max="32"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8AF05-89EB-42EA-9104-7186DC1C5EA3}">
  <sheetPr codeName="Sheet42">
    <tabColor rgb="FF9999FF"/>
    <pageSetUpPr fitToPage="1"/>
  </sheetPr>
  <dimension ref="A1:BA66"/>
  <sheetViews>
    <sheetView showGridLines="0" view="pageBreakPreview" zoomScaleNormal="100" zoomScaleSheetLayoutView="100" workbookViewId="0">
      <selection activeCell="A10" sqref="A10:AG10"/>
    </sheetView>
  </sheetViews>
  <sheetFormatPr defaultColWidth="9.5546875" defaultRowHeight="13.2"/>
  <cols>
    <col min="1" max="1" width="6.6640625" style="63" customWidth="1"/>
    <col min="2" max="2" width="15.6640625" style="63" customWidth="1"/>
    <col min="3" max="32" width="2.88671875" style="63" customWidth="1"/>
    <col min="33" max="33" width="5.6640625" style="63" customWidth="1"/>
    <col min="34" max="34" width="9.5546875" style="63" customWidth="1"/>
    <col min="35" max="37" width="9.5546875" style="63"/>
    <col min="38" max="38" width="2.88671875" style="63" customWidth="1"/>
    <col min="39" max="39" width="5.109375" style="63" customWidth="1"/>
    <col min="40" max="16384" width="9.5546875" style="63"/>
  </cols>
  <sheetData>
    <row r="1" spans="1:53" ht="14.4">
      <c r="AG1" s="139" t="s">
        <v>1533</v>
      </c>
    </row>
    <row r="4" spans="1:53" ht="19.2">
      <c r="A4" s="2254" t="s">
        <v>38</v>
      </c>
      <c r="B4" s="2254"/>
      <c r="C4" s="2254"/>
      <c r="D4" s="2254"/>
      <c r="E4" s="2254"/>
      <c r="F4" s="2254"/>
      <c r="G4" s="2254"/>
      <c r="H4" s="2254"/>
      <c r="I4" s="2254"/>
      <c r="J4" s="2254"/>
      <c r="K4" s="2254"/>
      <c r="L4" s="2254"/>
      <c r="M4" s="2254"/>
      <c r="N4" s="2254"/>
      <c r="O4" s="2254"/>
      <c r="P4" s="2254"/>
      <c r="Q4" s="2254"/>
      <c r="R4" s="2254"/>
      <c r="S4" s="2254"/>
      <c r="T4" s="2254"/>
      <c r="U4" s="2254"/>
      <c r="V4" s="2254"/>
      <c r="W4" s="2254"/>
      <c r="X4" s="2254"/>
      <c r="Y4" s="2254"/>
      <c r="Z4" s="2254"/>
      <c r="AA4" s="2254"/>
      <c r="AB4" s="2254"/>
      <c r="AC4" s="2254"/>
      <c r="AD4" s="2254"/>
      <c r="AE4" s="2254"/>
      <c r="AF4" s="2254"/>
      <c r="AG4" s="2254"/>
      <c r="AH4" s="1046"/>
      <c r="AI4" s="1046"/>
      <c r="AJ4" s="1046"/>
      <c r="AK4" s="1046"/>
      <c r="AL4" s="1046"/>
      <c r="AM4" s="1046"/>
      <c r="AN4" s="1046"/>
      <c r="AO4" s="1046"/>
      <c r="AP4" s="1046"/>
      <c r="AQ4" s="1046"/>
      <c r="AR4" s="1046"/>
      <c r="AS4" s="1046"/>
      <c r="AT4" s="1046"/>
      <c r="AU4" s="1046"/>
      <c r="AV4" s="1046"/>
      <c r="AW4" s="1046"/>
      <c r="AX4" s="1046"/>
      <c r="AY4" s="1046"/>
      <c r="AZ4" s="1046"/>
      <c r="BA4" s="1046"/>
    </row>
    <row r="5" spans="1:53" s="653" customFormat="1" ht="19.2">
      <c r="A5" s="2261" t="s">
        <v>1104</v>
      </c>
      <c r="B5" s="2261"/>
      <c r="C5" s="2261"/>
      <c r="D5" s="2261"/>
      <c r="E5" s="2261"/>
      <c r="F5" s="2261"/>
      <c r="G5" s="2261"/>
      <c r="H5" s="2261"/>
      <c r="I5" s="2261"/>
      <c r="J5" s="2261"/>
      <c r="K5" s="2261"/>
      <c r="L5" s="2261"/>
      <c r="M5" s="2261"/>
      <c r="N5" s="2261"/>
      <c r="O5" s="2261"/>
      <c r="P5" s="2261"/>
      <c r="Q5" s="2261"/>
      <c r="R5" s="2261"/>
      <c r="S5" s="2261"/>
      <c r="T5" s="2261"/>
      <c r="U5" s="2261"/>
      <c r="V5" s="2261"/>
      <c r="W5" s="2261"/>
      <c r="X5" s="2261"/>
      <c r="Y5" s="2261"/>
      <c r="Z5" s="2261"/>
      <c r="AA5" s="2261"/>
      <c r="AB5" s="2261"/>
      <c r="AC5" s="2261"/>
      <c r="AD5" s="2261"/>
      <c r="AE5" s="2261"/>
      <c r="AF5" s="2261"/>
      <c r="AG5" s="2261"/>
      <c r="AH5" s="1046"/>
      <c r="AI5" s="1046"/>
      <c r="AJ5" s="1046"/>
      <c r="AK5" s="1046"/>
      <c r="AL5" s="1046"/>
      <c r="AM5" s="1046"/>
      <c r="AN5" s="1046"/>
      <c r="AO5" s="1046"/>
      <c r="AP5" s="1046"/>
      <c r="AQ5" s="1046"/>
      <c r="AR5" s="1046"/>
      <c r="AS5" s="1046"/>
      <c r="AT5" s="1046"/>
      <c r="AU5" s="1046"/>
      <c r="AV5" s="1046"/>
      <c r="AW5" s="1046"/>
      <c r="AX5" s="1046"/>
    </row>
    <row r="8" spans="1:53" ht="31.5" customHeight="1">
      <c r="A8" s="2255" t="s">
        <v>939</v>
      </c>
      <c r="B8" s="2255"/>
      <c r="C8" s="2255"/>
      <c r="D8" s="2255"/>
      <c r="E8" s="2255"/>
      <c r="F8" s="2255"/>
      <c r="G8" s="2255"/>
      <c r="H8" s="2255"/>
      <c r="I8" s="2255"/>
      <c r="J8" s="2255"/>
      <c r="K8" s="2255"/>
      <c r="L8" s="2255"/>
      <c r="M8" s="2255"/>
      <c r="N8" s="2255"/>
      <c r="O8" s="2255"/>
      <c r="P8" s="2255"/>
      <c r="Q8" s="2255"/>
      <c r="R8" s="2255"/>
      <c r="S8" s="2255"/>
      <c r="T8" s="2255"/>
      <c r="U8" s="2255"/>
      <c r="V8" s="2255"/>
      <c r="W8" s="2255"/>
      <c r="X8" s="2255"/>
      <c r="Y8" s="2255"/>
      <c r="Z8" s="2255"/>
      <c r="AA8" s="2255"/>
      <c r="AB8" s="2255"/>
      <c r="AC8" s="2255"/>
      <c r="AD8" s="2255"/>
      <c r="AE8" s="2255"/>
      <c r="AF8" s="2255"/>
      <c r="AG8" s="2255"/>
      <c r="AH8" s="1047"/>
      <c r="AI8" s="1047"/>
      <c r="AJ8" s="1047"/>
      <c r="AK8" s="1047"/>
      <c r="AL8" s="1047"/>
      <c r="AM8" s="1047"/>
      <c r="AN8" s="1047"/>
      <c r="AO8" s="1047"/>
      <c r="AP8" s="1047"/>
      <c r="AQ8" s="1047"/>
      <c r="AR8" s="1047"/>
      <c r="AS8" s="1047"/>
      <c r="AT8" s="1047"/>
      <c r="AU8" s="1047"/>
      <c r="AV8" s="1047"/>
      <c r="AW8" s="1047"/>
      <c r="AX8" s="1047"/>
      <c r="AY8" s="1047"/>
      <c r="AZ8" s="1047"/>
    </row>
    <row r="9" spans="1:53" ht="21" customHeight="1"/>
    <row r="10" spans="1:53" ht="21" customHeight="1">
      <c r="A10" s="2264" t="s">
        <v>940</v>
      </c>
      <c r="B10" s="2264"/>
      <c r="C10" s="2264"/>
      <c r="D10" s="2264"/>
      <c r="E10" s="2264"/>
      <c r="F10" s="2264"/>
      <c r="G10" s="2264"/>
      <c r="H10" s="2264"/>
      <c r="I10" s="2264"/>
      <c r="J10" s="2264"/>
      <c r="K10" s="2264"/>
      <c r="L10" s="2264"/>
      <c r="M10" s="2264"/>
      <c r="N10" s="2264"/>
      <c r="O10" s="2264"/>
      <c r="P10" s="2264"/>
      <c r="Q10" s="2264"/>
      <c r="R10" s="2264"/>
      <c r="S10" s="2264"/>
      <c r="T10" s="2264"/>
      <c r="U10" s="2264"/>
      <c r="V10" s="2264"/>
      <c r="W10" s="2264"/>
      <c r="X10" s="2264"/>
      <c r="Y10" s="2264"/>
      <c r="Z10" s="2264"/>
      <c r="AA10" s="2264"/>
      <c r="AB10" s="2264"/>
      <c r="AC10" s="2264"/>
      <c r="AD10" s="2264"/>
      <c r="AE10" s="2264"/>
      <c r="AF10" s="2264"/>
      <c r="AG10" s="2264"/>
    </row>
    <row r="11" spans="1:53" s="59" customFormat="1" ht="21" customHeight="1">
      <c r="A11" s="57"/>
      <c r="B11" s="58"/>
      <c r="C11" s="58"/>
      <c r="D11" s="58"/>
      <c r="E11" s="58"/>
      <c r="F11" s="58"/>
      <c r="H11" s="1066"/>
      <c r="N11" s="2300"/>
      <c r="O11" s="2300"/>
      <c r="U11" s="1035" t="s">
        <v>155</v>
      </c>
      <c r="V11" s="2300"/>
      <c r="W11" s="2300"/>
      <c r="X11" s="2300"/>
      <c r="Y11" s="1066" t="s">
        <v>114</v>
      </c>
      <c r="Z11" s="1036" t="s">
        <v>1089</v>
      </c>
      <c r="AC11" s="2300" t="str">
        <f>IF(V11="","",IF(V11="一級","大臣","知事"))</f>
        <v/>
      </c>
      <c r="AD11" s="2300"/>
      <c r="AE11" s="2300"/>
      <c r="AF11" s="2300"/>
      <c r="AG11" s="1036" t="s">
        <v>116</v>
      </c>
      <c r="AJ11" s="57"/>
    </row>
    <row r="12" spans="1:53" s="59" customFormat="1" ht="21" customHeight="1">
      <c r="A12" s="60"/>
      <c r="B12" s="58"/>
      <c r="C12" s="58"/>
      <c r="D12" s="58"/>
      <c r="E12" s="58"/>
      <c r="F12" s="58"/>
      <c r="T12" s="1066" t="s">
        <v>1086</v>
      </c>
      <c r="U12" s="1035" t="s">
        <v>155</v>
      </c>
      <c r="V12" s="2300" t="str">
        <f>IF(V11="","",IF(V11="一級","－",""))</f>
        <v/>
      </c>
      <c r="W12" s="2300"/>
      <c r="X12" s="2300"/>
      <c r="Y12" s="1066" t="s">
        <v>114</v>
      </c>
      <c r="Z12" s="1036" t="s">
        <v>1258</v>
      </c>
      <c r="AA12" s="1034"/>
      <c r="AC12" s="2301"/>
      <c r="AD12" s="2301"/>
      <c r="AE12" s="2301"/>
      <c r="AF12" s="2301"/>
      <c r="AG12" s="1357" t="s">
        <v>152</v>
      </c>
      <c r="AH12" s="1065"/>
      <c r="AI12" s="1065"/>
      <c r="AJ12" s="57"/>
    </row>
    <row r="13" spans="1:53" s="59" customFormat="1" ht="21" customHeight="1">
      <c r="A13" s="60"/>
      <c r="B13" s="58"/>
      <c r="C13" s="58"/>
      <c r="D13" s="58"/>
      <c r="E13" s="58"/>
      <c r="M13" s="1034"/>
      <c r="N13" s="1034"/>
      <c r="O13" s="1034"/>
      <c r="P13" s="1034"/>
      <c r="R13" s="1034"/>
      <c r="S13" s="1034"/>
      <c r="T13" s="1066" t="s">
        <v>153</v>
      </c>
      <c r="U13" s="1034"/>
      <c r="V13" s="2299"/>
      <c r="W13" s="2299"/>
      <c r="X13" s="2299"/>
      <c r="Y13" s="2299"/>
      <c r="Z13" s="2299"/>
      <c r="AA13" s="2299"/>
      <c r="AB13" s="2299"/>
      <c r="AC13" s="2299"/>
      <c r="AD13" s="2299"/>
      <c r="AE13" s="2299"/>
      <c r="AF13" s="2299"/>
      <c r="AG13" s="1034"/>
      <c r="AH13" s="1065"/>
      <c r="AI13" s="1065"/>
      <c r="AJ13" s="1038"/>
    </row>
    <row r="14" spans="1:53" s="59" customFormat="1" ht="21" customHeight="1">
      <c r="A14" s="60"/>
      <c r="B14" s="58"/>
      <c r="C14" s="58"/>
      <c r="D14" s="58"/>
      <c r="F14" s="58"/>
      <c r="M14" s="1034"/>
      <c r="N14" s="1034"/>
      <c r="O14" s="1034"/>
      <c r="P14" s="1034"/>
      <c r="R14" s="1034"/>
      <c r="S14" s="1034"/>
      <c r="T14" s="1066" t="s">
        <v>154</v>
      </c>
      <c r="U14" s="1034"/>
      <c r="V14" s="2299"/>
      <c r="W14" s="2299"/>
      <c r="X14" s="2299"/>
      <c r="Y14" s="2299"/>
      <c r="Z14" s="2299"/>
      <c r="AA14" s="2299"/>
      <c r="AB14" s="2299"/>
      <c r="AC14" s="2299"/>
      <c r="AD14" s="2299"/>
      <c r="AE14" s="2299"/>
      <c r="AF14" s="2299"/>
      <c r="AG14" s="1034"/>
      <c r="AH14" s="1065"/>
      <c r="AI14" s="1065"/>
    </row>
    <row r="15" spans="1:53" s="59" customFormat="1" ht="21" customHeight="1">
      <c r="A15" s="60"/>
      <c r="B15" s="58"/>
      <c r="C15" s="58"/>
      <c r="D15" s="58"/>
      <c r="E15" s="58"/>
      <c r="H15" s="1034"/>
      <c r="K15" s="1034" t="s">
        <v>1084</v>
      </c>
      <c r="L15" s="2300"/>
      <c r="M15" s="2300"/>
      <c r="N15" s="1036"/>
      <c r="S15" s="1066" t="s">
        <v>156</v>
      </c>
      <c r="T15" s="2300"/>
      <c r="U15" s="2300"/>
      <c r="V15" s="2300"/>
      <c r="W15" s="1036" t="s">
        <v>1087</v>
      </c>
      <c r="AA15" s="2301" t="s">
        <v>1256</v>
      </c>
      <c r="AB15" s="2301"/>
      <c r="AC15" s="2301"/>
      <c r="AD15" s="2301"/>
      <c r="AE15" s="2301"/>
      <c r="AF15" s="2301"/>
      <c r="AG15" s="1034" t="s">
        <v>152</v>
      </c>
      <c r="AH15" s="1065"/>
      <c r="AI15" s="1065"/>
      <c r="AJ15" s="57"/>
    </row>
    <row r="16" spans="1:53" s="59" customFormat="1" ht="21" customHeight="1">
      <c r="A16" s="60"/>
      <c r="B16" s="58"/>
      <c r="C16" s="58"/>
      <c r="D16" s="58"/>
      <c r="E16" s="58"/>
      <c r="H16" s="1034"/>
      <c r="K16" s="1034"/>
      <c r="L16" s="1035"/>
      <c r="M16" s="1035"/>
      <c r="N16" s="1036"/>
      <c r="S16" s="1066"/>
      <c r="T16" s="1035"/>
      <c r="U16" s="1035"/>
      <c r="V16" s="1035"/>
      <c r="W16" s="1036"/>
      <c r="AA16" s="1356"/>
      <c r="AB16" s="1356"/>
      <c r="AC16" s="1356"/>
      <c r="AD16" s="1356"/>
      <c r="AE16" s="1356"/>
      <c r="AF16" s="1356"/>
      <c r="AG16" s="1034"/>
      <c r="AH16" s="1065"/>
      <c r="AI16" s="1065"/>
      <c r="AJ16" s="57"/>
    </row>
    <row r="17" spans="1:33" ht="21" customHeight="1">
      <c r="A17" s="898" t="s">
        <v>157</v>
      </c>
      <c r="B17" s="898"/>
      <c r="C17" s="898"/>
      <c r="D17" s="898"/>
      <c r="E17" s="898"/>
      <c r="F17" s="898"/>
      <c r="G17" s="898"/>
      <c r="H17" s="898"/>
      <c r="I17" s="898"/>
      <c r="J17" s="898"/>
      <c r="K17" s="898"/>
      <c r="L17" s="898"/>
      <c r="M17" s="898"/>
      <c r="N17" s="898"/>
      <c r="O17" s="898"/>
      <c r="P17" s="898"/>
      <c r="Q17" s="898"/>
      <c r="R17" s="898"/>
      <c r="S17" s="898"/>
      <c r="T17" s="898"/>
      <c r="U17" s="898"/>
      <c r="V17" s="898"/>
    </row>
    <row r="18" spans="1:33" ht="30" customHeight="1">
      <c r="A18" s="2257" t="s">
        <v>158</v>
      </c>
      <c r="B18" s="2257"/>
      <c r="C18" s="2258" t="str">
        <f>IF(基本情報!D13="","",基本情報!D13)</f>
        <v/>
      </c>
      <c r="D18" s="2259"/>
      <c r="E18" s="2259"/>
      <c r="F18" s="2259"/>
      <c r="G18" s="2259"/>
      <c r="H18" s="2259"/>
      <c r="I18" s="2259"/>
      <c r="J18" s="2259"/>
      <c r="K18" s="2259"/>
      <c r="L18" s="2259"/>
      <c r="M18" s="2259"/>
      <c r="N18" s="2259"/>
      <c r="O18" s="2259"/>
      <c r="P18" s="2259"/>
      <c r="Q18" s="2259"/>
      <c r="R18" s="2259"/>
      <c r="S18" s="2259"/>
      <c r="T18" s="2259"/>
      <c r="U18" s="2259"/>
      <c r="V18" s="2259"/>
      <c r="W18" s="2259"/>
      <c r="X18" s="2259"/>
      <c r="Y18" s="2259"/>
      <c r="Z18" s="2259"/>
      <c r="AA18" s="2259"/>
      <c r="AB18" s="2259"/>
      <c r="AC18" s="2259"/>
      <c r="AD18" s="2259"/>
      <c r="AE18" s="2259"/>
      <c r="AF18" s="2259"/>
      <c r="AG18" s="2260"/>
    </row>
    <row r="19" spans="1:33" ht="30" customHeight="1">
      <c r="A19" s="2257" t="s">
        <v>159</v>
      </c>
      <c r="B19" s="2257"/>
      <c r="C19" s="2258"/>
      <c r="D19" s="2259"/>
      <c r="E19" s="2259"/>
      <c r="F19" s="2259"/>
      <c r="G19" s="2259"/>
      <c r="H19" s="2259"/>
      <c r="I19" s="2259"/>
      <c r="J19" s="2259"/>
      <c r="K19" s="2259"/>
      <c r="L19" s="2259"/>
      <c r="M19" s="2259"/>
      <c r="N19" s="2259"/>
      <c r="O19" s="2259"/>
      <c r="P19" s="2259"/>
      <c r="Q19" s="2259"/>
      <c r="R19" s="2259"/>
      <c r="S19" s="2259"/>
      <c r="T19" s="2259"/>
      <c r="U19" s="2259"/>
      <c r="V19" s="2259"/>
      <c r="W19" s="2259"/>
      <c r="X19" s="2259"/>
      <c r="Y19" s="2259"/>
      <c r="Z19" s="2259"/>
      <c r="AA19" s="2259"/>
      <c r="AB19" s="2259"/>
      <c r="AC19" s="2259"/>
      <c r="AD19" s="2259"/>
      <c r="AE19" s="2259"/>
      <c r="AF19" s="2259"/>
      <c r="AG19" s="2260"/>
    </row>
    <row r="20" spans="1:33" ht="30" customHeight="1">
      <c r="A20" s="2256" t="s">
        <v>1235</v>
      </c>
      <c r="B20" s="2256"/>
      <c r="C20" s="2262"/>
      <c r="D20" s="2263"/>
      <c r="E20" s="2263"/>
      <c r="F20" s="2263"/>
      <c r="G20" s="2263"/>
      <c r="H20" s="1351" t="s">
        <v>155</v>
      </c>
      <c r="I20" s="2267"/>
      <c r="J20" s="2267"/>
      <c r="K20" s="2267"/>
      <c r="L20" s="2267"/>
      <c r="M20" s="2267"/>
      <c r="N20" s="2267"/>
      <c r="O20" s="1351" t="s">
        <v>116</v>
      </c>
      <c r="P20" s="1315" t="s">
        <v>1186</v>
      </c>
      <c r="Q20" s="653"/>
      <c r="R20" s="1316"/>
      <c r="S20" s="1315" t="s">
        <v>1187</v>
      </c>
      <c r="T20" s="1315" t="s">
        <v>1188</v>
      </c>
      <c r="U20" s="1354"/>
      <c r="V20" s="1316"/>
      <c r="W20" s="1315" t="s">
        <v>1187</v>
      </c>
      <c r="X20" s="653"/>
      <c r="Y20" s="2266" t="s">
        <v>1253</v>
      </c>
      <c r="Z20" s="2266"/>
      <c r="AA20" s="2266"/>
      <c r="AB20" s="2266"/>
      <c r="AC20" s="2265"/>
      <c r="AD20" s="2265"/>
      <c r="AE20" s="2265"/>
      <c r="AF20" s="2265"/>
      <c r="AG20" s="1352" t="s">
        <v>1189</v>
      </c>
    </row>
    <row r="21" spans="1:33" ht="30" customHeight="1">
      <c r="A21" s="2257" t="s">
        <v>1236</v>
      </c>
      <c r="B21" s="2257"/>
      <c r="C21" s="2262"/>
      <c r="D21" s="2263"/>
      <c r="E21" s="2263"/>
      <c r="F21" s="2263"/>
      <c r="G21" s="2263"/>
      <c r="H21" s="1351" t="s">
        <v>155</v>
      </c>
      <c r="I21" s="2267"/>
      <c r="J21" s="2267"/>
      <c r="K21" s="2267"/>
      <c r="L21" s="2267"/>
      <c r="M21" s="2267"/>
      <c r="N21" s="2267"/>
      <c r="O21" s="1351" t="s">
        <v>116</v>
      </c>
      <c r="P21" s="1355"/>
      <c r="Q21" s="1351"/>
      <c r="R21" s="1347"/>
      <c r="S21" s="1347"/>
      <c r="T21" s="1347"/>
      <c r="U21" s="1336"/>
      <c r="V21" s="1353"/>
      <c r="W21" s="1353"/>
      <c r="X21" s="1353"/>
      <c r="Y21" s="1353"/>
      <c r="Z21" s="1353"/>
      <c r="AA21" s="1353"/>
      <c r="AB21" s="1353"/>
      <c r="AC21" s="1353"/>
      <c r="AD21" s="1353"/>
      <c r="AE21" s="1353"/>
      <c r="AF21" s="1353"/>
      <c r="AG21" s="1337"/>
    </row>
    <row r="22" spans="1:33" s="653" customFormat="1" ht="21" customHeight="1">
      <c r="B22" s="1048"/>
      <c r="C22" s="1366" t="s">
        <v>1254</v>
      </c>
      <c r="D22" s="1048"/>
      <c r="E22" s="1048"/>
      <c r="F22" s="1048"/>
      <c r="G22" s="1048"/>
      <c r="H22" s="1048"/>
      <c r="I22" s="1048"/>
      <c r="J22" s="1048"/>
      <c r="K22" s="1048"/>
      <c r="L22" s="1048"/>
      <c r="M22" s="1048"/>
      <c r="N22" s="1048"/>
      <c r="O22" s="1048"/>
      <c r="P22" s="1050"/>
      <c r="Q22" s="1050"/>
      <c r="R22" s="1050"/>
      <c r="S22" s="1050"/>
      <c r="T22" s="1050"/>
      <c r="U22" s="1050"/>
      <c r="V22" s="1050"/>
      <c r="W22" s="1050"/>
      <c r="X22" s="1050"/>
      <c r="Y22" s="1050"/>
      <c r="Z22" s="1050"/>
      <c r="AA22" s="1050"/>
      <c r="AB22" s="1050"/>
      <c r="AC22" s="1050"/>
      <c r="AD22" s="1050"/>
      <c r="AE22" s="1050"/>
      <c r="AF22" s="1050"/>
      <c r="AG22" s="1050"/>
    </row>
    <row r="23" spans="1:33" ht="13.5" customHeight="1">
      <c r="B23" s="1048"/>
      <c r="C23" s="1048"/>
      <c r="D23" s="1048"/>
      <c r="E23" s="1048"/>
      <c r="F23" s="1048"/>
      <c r="G23" s="1048"/>
      <c r="H23" s="1048"/>
      <c r="I23" s="1048"/>
      <c r="J23" s="1048"/>
      <c r="K23" s="1048"/>
      <c r="L23" s="1048"/>
      <c r="M23" s="1048"/>
      <c r="N23" s="1048"/>
      <c r="O23" s="1048"/>
      <c r="P23" s="1050"/>
      <c r="Q23" s="1050"/>
      <c r="R23" s="1050"/>
      <c r="S23" s="1050"/>
      <c r="T23" s="1050"/>
      <c r="U23" s="1050"/>
      <c r="V23" s="1050"/>
      <c r="W23" s="1050"/>
      <c r="X23" s="1050"/>
      <c r="Y23" s="1050"/>
      <c r="Z23" s="1050"/>
      <c r="AA23" s="1050"/>
      <c r="AB23" s="1050"/>
      <c r="AC23" s="1050"/>
      <c r="AD23" s="1050"/>
      <c r="AE23" s="1050"/>
      <c r="AF23" s="1050"/>
      <c r="AG23" s="1050"/>
    </row>
    <row r="24" spans="1:33" ht="21" customHeight="1">
      <c r="A24" s="138" t="s">
        <v>1076</v>
      </c>
      <c r="B24" s="1048"/>
      <c r="C24" s="1048"/>
      <c r="D24" s="1048"/>
      <c r="E24" s="1048"/>
      <c r="F24" s="1048"/>
      <c r="G24" s="1048"/>
      <c r="H24" s="1048"/>
      <c r="I24" s="1048"/>
      <c r="J24" s="1048"/>
      <c r="K24" s="1048"/>
      <c r="L24" s="1048"/>
      <c r="M24" s="1048"/>
      <c r="N24" s="1048"/>
      <c r="O24" s="1048"/>
      <c r="P24" s="1050"/>
      <c r="Q24" s="1050"/>
      <c r="R24" s="1050"/>
      <c r="S24" s="1050"/>
      <c r="T24" s="1050"/>
      <c r="U24" s="1050"/>
      <c r="V24" s="1050"/>
      <c r="W24" s="1050"/>
      <c r="X24" s="1050"/>
      <c r="Y24" s="1050"/>
      <c r="Z24" s="1050"/>
      <c r="AA24" s="1050"/>
      <c r="AB24" s="1050"/>
      <c r="AC24" s="1050"/>
      <c r="AD24" s="1050"/>
      <c r="AE24" s="1050"/>
      <c r="AF24" s="1050"/>
      <c r="AG24" s="1050"/>
    </row>
    <row r="25" spans="1:33" ht="21" customHeight="1">
      <c r="A25" s="2227" t="s">
        <v>1083</v>
      </c>
      <c r="B25" s="2228"/>
      <c r="C25" s="2268" t="s">
        <v>1077</v>
      </c>
      <c r="D25" s="2269"/>
      <c r="E25" s="2269"/>
      <c r="F25" s="2269"/>
      <c r="G25" s="2269"/>
      <c r="H25" s="2269"/>
      <c r="I25" s="2269"/>
      <c r="J25" s="2273" t="str">
        <f>IF(基本情報!G15="個人",基本情報!G20,CONCATENATE(基本情報!G17,"　",基本情報!G18,"　",基本情報!G20))</f>
        <v>　　</v>
      </c>
      <c r="K25" s="2273"/>
      <c r="L25" s="2273"/>
      <c r="M25" s="2273"/>
      <c r="N25" s="2273"/>
      <c r="O25" s="2273"/>
      <c r="P25" s="2273"/>
      <c r="Q25" s="2273"/>
      <c r="R25" s="2273"/>
      <c r="S25" s="2273"/>
      <c r="T25" s="2273"/>
      <c r="U25" s="2273"/>
      <c r="V25" s="2273"/>
      <c r="W25" s="2273"/>
      <c r="X25" s="2273"/>
      <c r="Y25" s="2273"/>
      <c r="Z25" s="2273"/>
      <c r="AA25" s="2273"/>
      <c r="AB25" s="2273"/>
      <c r="AC25" s="2273"/>
      <c r="AD25" s="2273"/>
      <c r="AE25" s="2273"/>
      <c r="AF25" s="2273"/>
      <c r="AG25" s="2274"/>
    </row>
    <row r="26" spans="1:33" ht="21" customHeight="1">
      <c r="A26" s="2231"/>
      <c r="B26" s="2232"/>
      <c r="C26" s="1052" t="s">
        <v>294</v>
      </c>
      <c r="D26" s="1056"/>
      <c r="E26" s="2245" t="str">
        <f>IF(基本情報!G22="","",基本情報!G22)</f>
        <v/>
      </c>
      <c r="F26" s="2245"/>
      <c r="G26" s="2245"/>
      <c r="H26" s="2245"/>
      <c r="I26" s="2245"/>
      <c r="J26" s="2245"/>
      <c r="K26" s="2245"/>
      <c r="L26" s="2245"/>
      <c r="M26" s="2245"/>
      <c r="N26" s="2245"/>
      <c r="O26" s="2245"/>
      <c r="P26" s="2245"/>
      <c r="Q26" s="2245"/>
      <c r="R26" s="2245"/>
      <c r="S26" s="2245"/>
      <c r="T26" s="2245"/>
      <c r="U26" s="2245"/>
      <c r="V26" s="1314"/>
      <c r="W26" s="1314"/>
      <c r="X26" s="1314"/>
      <c r="Y26" s="1054" t="s">
        <v>160</v>
      </c>
      <c r="Z26" s="2271" t="str">
        <f>IF(基本情報!G23="","",基本情報!G23)</f>
        <v/>
      </c>
      <c r="AA26" s="2271"/>
      <c r="AB26" s="2271"/>
      <c r="AC26" s="2271"/>
      <c r="AD26" s="2271"/>
      <c r="AE26" s="2271"/>
      <c r="AF26" s="2271"/>
      <c r="AG26" s="2272"/>
    </row>
    <row r="27" spans="1:33" ht="21" customHeight="1">
      <c r="A27" s="2227" t="s">
        <v>951</v>
      </c>
      <c r="B27" s="2228"/>
      <c r="C27" s="2268" t="s">
        <v>1077</v>
      </c>
      <c r="D27" s="2269"/>
      <c r="E27" s="2269"/>
      <c r="F27" s="2269"/>
      <c r="G27" s="2269"/>
      <c r="H27" s="2269"/>
      <c r="I27" s="2269"/>
      <c r="J27" s="2273" t="str">
        <f>IF(基本情報!G25="個人",基本情報!G30,CONCATENATE(基本情報!G27,"　",基本情報!G28,"　",基本情報!G30))</f>
        <v>　　</v>
      </c>
      <c r="K27" s="2273"/>
      <c r="L27" s="2273"/>
      <c r="M27" s="2273"/>
      <c r="N27" s="2273"/>
      <c r="O27" s="2273"/>
      <c r="P27" s="2273"/>
      <c r="Q27" s="2273"/>
      <c r="R27" s="2273"/>
      <c r="S27" s="2273"/>
      <c r="T27" s="2273"/>
      <c r="U27" s="2273"/>
      <c r="V27" s="2273"/>
      <c r="W27" s="2273"/>
      <c r="X27" s="2273"/>
      <c r="Y27" s="2273"/>
      <c r="Z27" s="2273"/>
      <c r="AA27" s="2273"/>
      <c r="AB27" s="2273"/>
      <c r="AC27" s="2273"/>
      <c r="AD27" s="2273"/>
      <c r="AE27" s="2273"/>
      <c r="AF27" s="2273"/>
      <c r="AG27" s="2274"/>
    </row>
    <row r="28" spans="1:33" ht="21" customHeight="1">
      <c r="A28" s="2231"/>
      <c r="B28" s="2232"/>
      <c r="C28" s="1052" t="s">
        <v>294</v>
      </c>
      <c r="D28" s="1056"/>
      <c r="E28" s="2245" t="str">
        <f>IF(基本情報!G32="","",基本情報!G32)</f>
        <v/>
      </c>
      <c r="F28" s="2245"/>
      <c r="G28" s="2245"/>
      <c r="H28" s="2245"/>
      <c r="I28" s="2245"/>
      <c r="J28" s="2245"/>
      <c r="K28" s="2245"/>
      <c r="L28" s="2245"/>
      <c r="M28" s="2245"/>
      <c r="N28" s="2245"/>
      <c r="O28" s="2245"/>
      <c r="P28" s="2245"/>
      <c r="Q28" s="2245"/>
      <c r="R28" s="2245"/>
      <c r="S28" s="2245"/>
      <c r="T28" s="2245"/>
      <c r="U28" s="2245"/>
      <c r="V28" s="1314"/>
      <c r="W28" s="1314"/>
      <c r="X28" s="1314"/>
      <c r="Y28" s="1054" t="s">
        <v>160</v>
      </c>
      <c r="Z28" s="2271" t="str">
        <f>IF(基本情報!G33="","",基本情報!G33)</f>
        <v/>
      </c>
      <c r="AA28" s="2271"/>
      <c r="AB28" s="2271"/>
      <c r="AC28" s="2271"/>
      <c r="AD28" s="2271"/>
      <c r="AE28" s="2271"/>
      <c r="AF28" s="2271"/>
      <c r="AG28" s="2272"/>
    </row>
    <row r="29" spans="1:33" ht="21" customHeight="1">
      <c r="A29" s="2227" t="s">
        <v>1105</v>
      </c>
      <c r="B29" s="2228"/>
      <c r="C29" s="2268" t="s">
        <v>1077</v>
      </c>
      <c r="D29" s="2269"/>
      <c r="E29" s="2269"/>
      <c r="F29" s="2269"/>
      <c r="G29" s="2269"/>
      <c r="H29" s="2269"/>
      <c r="I29" s="2269"/>
      <c r="J29" s="2273"/>
      <c r="K29" s="2273"/>
      <c r="L29" s="2273"/>
      <c r="M29" s="2273"/>
      <c r="N29" s="2273"/>
      <c r="O29" s="2273"/>
      <c r="P29" s="2273"/>
      <c r="Q29" s="2273"/>
      <c r="R29" s="2273"/>
      <c r="S29" s="2273"/>
      <c r="T29" s="2273"/>
      <c r="U29" s="2273"/>
      <c r="V29" s="2273"/>
      <c r="W29" s="2273"/>
      <c r="X29" s="2273"/>
      <c r="Y29" s="2273"/>
      <c r="Z29" s="2273"/>
      <c r="AA29" s="2273"/>
      <c r="AB29" s="2273"/>
      <c r="AC29" s="2273"/>
      <c r="AD29" s="2273"/>
      <c r="AE29" s="2273"/>
      <c r="AF29" s="2273"/>
      <c r="AG29" s="2274"/>
    </row>
    <row r="30" spans="1:33" ht="21" customHeight="1">
      <c r="A30" s="2231"/>
      <c r="B30" s="2232"/>
      <c r="C30" s="1052" t="s">
        <v>294</v>
      </c>
      <c r="D30" s="1056"/>
      <c r="E30" s="2245"/>
      <c r="F30" s="2245"/>
      <c r="G30" s="2245"/>
      <c r="H30" s="2245"/>
      <c r="I30" s="2245"/>
      <c r="J30" s="2245"/>
      <c r="K30" s="2245"/>
      <c r="L30" s="2245"/>
      <c r="M30" s="2245"/>
      <c r="N30" s="2245"/>
      <c r="O30" s="2245"/>
      <c r="P30" s="2245"/>
      <c r="Q30" s="2245"/>
      <c r="R30" s="2245"/>
      <c r="S30" s="2245"/>
      <c r="T30" s="2245"/>
      <c r="U30" s="2245"/>
      <c r="V30" s="1314"/>
      <c r="W30" s="1314"/>
      <c r="X30" s="1314"/>
      <c r="Y30" s="1054" t="s">
        <v>160</v>
      </c>
      <c r="Z30" s="2271"/>
      <c r="AA30" s="2271"/>
      <c r="AB30" s="2271"/>
      <c r="AC30" s="2271"/>
      <c r="AD30" s="2271"/>
      <c r="AE30" s="2271"/>
      <c r="AF30" s="2271"/>
      <c r="AG30" s="2272"/>
    </row>
    <row r="31" spans="1:33" ht="21" customHeight="1">
      <c r="A31" s="2227" t="s">
        <v>161</v>
      </c>
      <c r="B31" s="2228"/>
      <c r="C31" s="1057" t="s">
        <v>155</v>
      </c>
      <c r="D31" s="2248" t="str">
        <f>IF(V11="","",V11)</f>
        <v/>
      </c>
      <c r="E31" s="2248"/>
      <c r="F31" s="1053" t="s">
        <v>116</v>
      </c>
      <c r="G31" s="2303" t="s">
        <v>1085</v>
      </c>
      <c r="H31" s="2303"/>
      <c r="I31" s="1033" t="s">
        <v>155</v>
      </c>
      <c r="J31" s="2309" t="str">
        <f>IF(AC11="","",AC11)</f>
        <v/>
      </c>
      <c r="K31" s="2309"/>
      <c r="L31" s="63" t="s">
        <v>116</v>
      </c>
      <c r="M31" s="2303" t="s">
        <v>1262</v>
      </c>
      <c r="N31" s="2303"/>
      <c r="O31" s="2303"/>
      <c r="P31" s="63" t="s">
        <v>155</v>
      </c>
      <c r="Q31" s="2304" t="str">
        <f>IF(V12="","",V12)</f>
        <v/>
      </c>
      <c r="R31" s="2304"/>
      <c r="S31" s="2304"/>
      <c r="T31" s="2304"/>
      <c r="U31" s="2304"/>
      <c r="V31" s="2304"/>
      <c r="W31" s="1068" t="s">
        <v>116</v>
      </c>
      <c r="X31" s="1068"/>
      <c r="Y31" s="1067" t="s">
        <v>1088</v>
      </c>
      <c r="Z31" s="2304" t="str">
        <f>IF(AC12="","",AC12)</f>
        <v/>
      </c>
      <c r="AA31" s="2304"/>
      <c r="AB31" s="2304"/>
      <c r="AC31" s="2304"/>
      <c r="AD31" s="2304"/>
      <c r="AE31" s="2304"/>
      <c r="AF31" s="2304"/>
      <c r="AG31" s="1061" t="s">
        <v>152</v>
      </c>
    </row>
    <row r="32" spans="1:33" ht="25.05" customHeight="1">
      <c r="A32" s="2229"/>
      <c r="B32" s="2230"/>
      <c r="C32" s="2305" t="s">
        <v>1094</v>
      </c>
      <c r="D32" s="2251"/>
      <c r="E32" s="2251"/>
      <c r="F32" s="2251"/>
      <c r="G32" s="2251"/>
      <c r="H32" s="2251" t="str">
        <f>IF(V13="","",V13)</f>
        <v/>
      </c>
      <c r="I32" s="2251"/>
      <c r="J32" s="2251"/>
      <c r="K32" s="2251"/>
      <c r="L32" s="2251"/>
      <c r="M32" s="2251"/>
      <c r="N32" s="2251"/>
      <c r="O32" s="2251"/>
      <c r="P32" s="2251"/>
      <c r="Q32" s="2251"/>
      <c r="R32" s="2251"/>
      <c r="S32" s="2251"/>
      <c r="T32" s="2251"/>
      <c r="U32" s="2251"/>
      <c r="V32" s="2251"/>
      <c r="W32" s="2251"/>
      <c r="X32" s="2251"/>
      <c r="Y32" s="2251"/>
      <c r="Z32" s="2251"/>
      <c r="AA32" s="2251"/>
      <c r="AB32" s="2251"/>
      <c r="AC32" s="2251"/>
      <c r="AD32" s="2251"/>
      <c r="AE32" s="2251"/>
      <c r="AF32" s="2251"/>
      <c r="AG32" s="2252"/>
    </row>
    <row r="33" spans="1:37" ht="25.05" customHeight="1">
      <c r="A33" s="2229"/>
      <c r="B33" s="2230"/>
      <c r="C33" s="2306" t="s">
        <v>1093</v>
      </c>
      <c r="D33" s="2307"/>
      <c r="E33" s="2307"/>
      <c r="F33" s="2307"/>
      <c r="G33" s="2307"/>
      <c r="H33" s="2251" t="str">
        <f>IF(V14="","",V14)</f>
        <v/>
      </c>
      <c r="I33" s="2251"/>
      <c r="J33" s="2251"/>
      <c r="K33" s="2251"/>
      <c r="L33" s="2251"/>
      <c r="M33" s="2251"/>
      <c r="N33" s="2251"/>
      <c r="O33" s="2251"/>
      <c r="P33" s="2251"/>
      <c r="Q33" s="2251"/>
      <c r="R33" s="2251"/>
      <c r="S33" s="2251"/>
      <c r="T33" s="2251"/>
      <c r="U33" s="2251"/>
      <c r="V33" s="2251"/>
      <c r="W33" s="2251"/>
      <c r="X33" s="2251"/>
      <c r="Y33" s="2251"/>
      <c r="Z33" s="2251"/>
      <c r="AA33" s="2251"/>
      <c r="AB33" s="2251"/>
      <c r="AC33" s="2251"/>
      <c r="AD33" s="2251"/>
      <c r="AE33" s="2251"/>
      <c r="AF33" s="2251"/>
      <c r="AG33" s="2252"/>
    </row>
    <row r="34" spans="1:37" ht="25.05" customHeight="1">
      <c r="A34" s="2229"/>
      <c r="B34" s="2230"/>
      <c r="C34" s="1062" t="s">
        <v>155</v>
      </c>
      <c r="D34" s="2308" t="str">
        <f>IF(L15="","",L15)</f>
        <v/>
      </c>
      <c r="E34" s="2308"/>
      <c r="F34" s="1049" t="s">
        <v>116</v>
      </c>
      <c r="G34" s="59" t="s">
        <v>1090</v>
      </c>
      <c r="H34" s="59"/>
      <c r="I34" s="59"/>
      <c r="J34" s="1034"/>
      <c r="K34" s="1034"/>
      <c r="L34" s="63" t="s">
        <v>155</v>
      </c>
      <c r="M34" s="2300" t="str">
        <f>IF(T15="","",T15)</f>
        <v/>
      </c>
      <c r="N34" s="2300"/>
      <c r="O34" s="2300"/>
      <c r="P34" s="63" t="s">
        <v>116</v>
      </c>
      <c r="Q34" s="63" t="s">
        <v>1091</v>
      </c>
      <c r="Y34" s="1066" t="s">
        <v>1088</v>
      </c>
      <c r="Z34" s="2302" t="str">
        <f>IF(AC15="","",AC15)</f>
        <v/>
      </c>
      <c r="AA34" s="2302"/>
      <c r="AB34" s="2302"/>
      <c r="AC34" s="2302"/>
      <c r="AD34" s="2302"/>
      <c r="AE34" s="2302"/>
      <c r="AF34" s="2302"/>
      <c r="AG34" s="1063" t="s">
        <v>152</v>
      </c>
    </row>
    <row r="35" spans="1:37" ht="21" customHeight="1">
      <c r="A35" s="2231"/>
      <c r="B35" s="2232"/>
      <c r="C35" s="1052" t="s">
        <v>1092</v>
      </c>
      <c r="D35" s="1056"/>
      <c r="E35" s="2245"/>
      <c r="F35" s="2245"/>
      <c r="G35" s="2245"/>
      <c r="H35" s="2245"/>
      <c r="I35" s="2245"/>
      <c r="J35" s="2245"/>
      <c r="K35" s="2245"/>
      <c r="L35" s="2245"/>
      <c r="M35" s="2245"/>
      <c r="N35" s="2245"/>
      <c r="O35" s="2245"/>
      <c r="P35" s="2245"/>
      <c r="Q35" s="2245"/>
      <c r="R35" s="2245"/>
      <c r="S35" s="2245"/>
      <c r="T35" s="2245"/>
      <c r="U35" s="2245"/>
      <c r="V35" s="2245"/>
      <c r="W35" s="2245"/>
      <c r="X35" s="2245"/>
      <c r="Y35" s="2245"/>
      <c r="Z35" s="2245"/>
      <c r="AA35" s="2245"/>
      <c r="AB35" s="2245"/>
      <c r="AC35" s="2245"/>
      <c r="AD35" s="2245"/>
      <c r="AE35" s="2245"/>
      <c r="AF35" s="2245"/>
      <c r="AG35" s="2297"/>
    </row>
    <row r="36" spans="1:37" ht="21" customHeight="1">
      <c r="A36" s="2227" t="s">
        <v>1078</v>
      </c>
      <c r="B36" s="2228"/>
      <c r="C36" s="1057" t="s">
        <v>1259</v>
      </c>
      <c r="D36" s="1058"/>
      <c r="E36" s="1058"/>
      <c r="F36" s="1058"/>
      <c r="G36" s="1058"/>
      <c r="H36" s="1058"/>
      <c r="I36" s="1058" t="s">
        <v>155</v>
      </c>
      <c r="J36" s="2248"/>
      <c r="K36" s="2248"/>
      <c r="L36" s="2248"/>
      <c r="M36" s="2248"/>
      <c r="N36" s="2248"/>
      <c r="O36" s="1058" t="s">
        <v>116</v>
      </c>
      <c r="P36" s="2298" t="s">
        <v>1260</v>
      </c>
      <c r="Q36" s="2298"/>
      <c r="R36" s="1060" t="s">
        <v>155</v>
      </c>
      <c r="S36" s="2246"/>
      <c r="T36" s="2246"/>
      <c r="U36" s="2246"/>
      <c r="V36" s="2246"/>
      <c r="W36" s="1060" t="s">
        <v>116</v>
      </c>
      <c r="X36" s="1058"/>
      <c r="Y36" s="1066" t="s">
        <v>1088</v>
      </c>
      <c r="Z36" s="2246"/>
      <c r="AA36" s="2246"/>
      <c r="AB36" s="2246"/>
      <c r="AC36" s="2246"/>
      <c r="AD36" s="2246"/>
      <c r="AE36" s="2246"/>
      <c r="AF36" s="2246"/>
      <c r="AG36" s="1061" t="s">
        <v>152</v>
      </c>
    </row>
    <row r="37" spans="1:37" ht="21" customHeight="1">
      <c r="A37" s="2229"/>
      <c r="B37" s="2230"/>
      <c r="C37" s="1062" t="s">
        <v>1082</v>
      </c>
      <c r="D37" s="56"/>
      <c r="E37" s="56"/>
      <c r="F37" s="56"/>
      <c r="G37" s="56"/>
      <c r="H37" s="2251"/>
      <c r="I37" s="2251"/>
      <c r="J37" s="2251"/>
      <c r="K37" s="2251"/>
      <c r="L37" s="2251"/>
      <c r="M37" s="2251"/>
      <c r="N37" s="2251"/>
      <c r="O37" s="2251"/>
      <c r="P37" s="2251"/>
      <c r="Q37" s="2251"/>
      <c r="R37" s="2251"/>
      <c r="S37" s="2251"/>
      <c r="T37" s="2251"/>
      <c r="U37" s="2251"/>
      <c r="V37" s="2251"/>
      <c r="W37" s="2251"/>
      <c r="X37" s="2251"/>
      <c r="Y37" s="2251"/>
      <c r="Z37" s="2251"/>
      <c r="AA37" s="2251"/>
      <c r="AB37" s="2251"/>
      <c r="AC37" s="2251"/>
      <c r="AD37" s="2251"/>
      <c r="AE37" s="2251"/>
      <c r="AF37" s="2251"/>
      <c r="AG37" s="2252"/>
    </row>
    <row r="38" spans="1:37" ht="21" customHeight="1">
      <c r="A38" s="2231"/>
      <c r="B38" s="2232"/>
      <c r="C38" s="1052" t="s">
        <v>294</v>
      </c>
      <c r="D38" s="1056"/>
      <c r="E38" s="2245"/>
      <c r="F38" s="2245"/>
      <c r="G38" s="2245"/>
      <c r="H38" s="2245"/>
      <c r="I38" s="2245"/>
      <c r="J38" s="2245"/>
      <c r="K38" s="2245"/>
      <c r="L38" s="2245"/>
      <c r="M38" s="2245"/>
      <c r="N38" s="2245"/>
      <c r="O38" s="2245"/>
      <c r="P38" s="2245"/>
      <c r="Q38" s="2245"/>
      <c r="R38" s="2245"/>
      <c r="S38" s="2245"/>
      <c r="T38" s="2245"/>
      <c r="U38" s="2245"/>
      <c r="V38" s="2245"/>
      <c r="W38" s="2245"/>
      <c r="X38" s="2245"/>
      <c r="Y38" s="2245"/>
      <c r="Z38" s="2245"/>
      <c r="AA38" s="2245"/>
      <c r="AB38" s="2245"/>
      <c r="AC38" s="2245"/>
      <c r="AD38" s="2245"/>
      <c r="AE38" s="2245"/>
      <c r="AF38" s="2245"/>
      <c r="AG38" s="2297"/>
    </row>
    <row r="39" spans="1:37" ht="21" customHeight="1">
      <c r="A39" s="1082" t="s">
        <v>1075</v>
      </c>
      <c r="B39" s="1055"/>
      <c r="C39" s="1051"/>
      <c r="D39" s="1055"/>
      <c r="E39" s="1059"/>
      <c r="F39" s="1059"/>
      <c r="G39" s="1059"/>
      <c r="H39" s="1059"/>
      <c r="I39" s="1059"/>
      <c r="J39" s="1059"/>
      <c r="K39" s="1059"/>
      <c r="L39" s="1059"/>
      <c r="M39" s="1059"/>
      <c r="N39" s="1059"/>
      <c r="O39" s="1059"/>
      <c r="P39" s="1059"/>
      <c r="Q39" s="1059"/>
      <c r="R39" s="1059"/>
      <c r="S39" s="1059"/>
      <c r="T39" s="1059"/>
      <c r="U39" s="1059"/>
      <c r="V39" s="1059"/>
      <c r="W39" s="1059"/>
      <c r="X39" s="1059"/>
      <c r="Y39" s="1059"/>
      <c r="Z39" s="1059"/>
      <c r="AA39" s="1059"/>
      <c r="AB39" s="1059"/>
      <c r="AC39" s="1059"/>
      <c r="AD39" s="1059"/>
      <c r="AE39" s="1059"/>
      <c r="AF39" s="1059"/>
      <c r="AG39" s="1059"/>
    </row>
    <row r="40" spans="1:37" ht="13.5" customHeight="1">
      <c r="A40" s="1119"/>
      <c r="B40" s="61"/>
      <c r="C40" s="1050"/>
      <c r="D40" s="61"/>
      <c r="E40" s="1116"/>
      <c r="F40" s="1116"/>
      <c r="G40" s="1116"/>
      <c r="H40" s="1116"/>
      <c r="I40" s="1116"/>
      <c r="J40" s="1116"/>
      <c r="K40" s="1116"/>
      <c r="L40" s="1116"/>
      <c r="M40" s="1116"/>
      <c r="N40" s="1116"/>
      <c r="O40" s="1116"/>
      <c r="P40" s="1116"/>
      <c r="Q40" s="1116"/>
      <c r="R40" s="1116"/>
      <c r="S40" s="1116"/>
      <c r="T40" s="1116"/>
      <c r="U40" s="1116"/>
      <c r="V40" s="1116"/>
      <c r="W40" s="1116"/>
      <c r="X40" s="1116"/>
      <c r="Y40" s="1116"/>
      <c r="Z40" s="1116"/>
      <c r="AA40" s="1116"/>
      <c r="AB40" s="1116"/>
      <c r="AC40" s="1116"/>
      <c r="AD40" s="1116"/>
      <c r="AE40" s="1116"/>
      <c r="AF40" s="1116"/>
      <c r="AG40" s="1116"/>
    </row>
    <row r="41" spans="1:37" s="1080" customFormat="1" ht="13.5" customHeight="1">
      <c r="A41" s="2296" t="s">
        <v>978</v>
      </c>
      <c r="B41" s="2296"/>
      <c r="C41" s="2296"/>
      <c r="D41" s="2296"/>
      <c r="E41" s="2296"/>
      <c r="F41" s="2296"/>
      <c r="G41" s="2296"/>
      <c r="H41" s="2296"/>
      <c r="I41" s="2296"/>
      <c r="J41" s="2296"/>
      <c r="K41" s="2296"/>
      <c r="L41" s="2296"/>
      <c r="M41" s="2296"/>
      <c r="N41" s="2296"/>
      <c r="O41" s="2296"/>
      <c r="P41" s="2296"/>
      <c r="Q41" s="2296"/>
      <c r="R41" s="2296"/>
      <c r="S41" s="2296"/>
      <c r="T41" s="2296"/>
      <c r="U41" s="2296"/>
      <c r="V41" s="2296"/>
      <c r="W41" s="2296"/>
      <c r="X41" s="2296"/>
      <c r="Y41" s="2296"/>
      <c r="Z41" s="2296"/>
      <c r="AA41" s="2296"/>
      <c r="AB41" s="2296"/>
      <c r="AC41" s="2296"/>
      <c r="AD41" s="2296"/>
      <c r="AE41" s="2296"/>
      <c r="AF41" s="2296"/>
      <c r="AG41" s="2296"/>
      <c r="AH41" s="1079"/>
      <c r="AI41" s="1079"/>
      <c r="AJ41" s="1079"/>
    </row>
    <row r="42" spans="1:37" s="1081" customFormat="1" ht="13.5" customHeight="1">
      <c r="A42" s="2296"/>
      <c r="B42" s="2296"/>
      <c r="C42" s="2296"/>
      <c r="D42" s="2296"/>
      <c r="E42" s="2296"/>
      <c r="F42" s="2296"/>
      <c r="G42" s="2296"/>
      <c r="H42" s="2296"/>
      <c r="I42" s="2296"/>
      <c r="J42" s="2296"/>
      <c r="K42" s="2296"/>
      <c r="L42" s="2296"/>
      <c r="M42" s="2296"/>
      <c r="N42" s="2296"/>
      <c r="O42" s="2296"/>
      <c r="P42" s="2296"/>
      <c r="Q42" s="2296"/>
      <c r="R42" s="2296"/>
      <c r="S42" s="2296"/>
      <c r="T42" s="2296"/>
      <c r="U42" s="2296"/>
      <c r="V42" s="2296"/>
      <c r="W42" s="2296"/>
      <c r="X42" s="2296"/>
      <c r="Y42" s="2296"/>
      <c r="Z42" s="2296"/>
      <c r="AA42" s="2296"/>
      <c r="AB42" s="2296"/>
      <c r="AC42" s="2296"/>
      <c r="AD42" s="2296"/>
      <c r="AE42" s="2296"/>
      <c r="AF42" s="2296"/>
      <c r="AG42" s="2296"/>
    </row>
    <row r="43" spans="1:37" ht="21" customHeight="1">
      <c r="R43" s="136"/>
      <c r="S43" s="136"/>
      <c r="T43" s="136"/>
      <c r="U43" s="136"/>
      <c r="V43" s="136"/>
      <c r="W43" s="136"/>
      <c r="X43" s="136"/>
      <c r="Y43" s="136"/>
      <c r="Z43" s="136"/>
      <c r="AA43" s="136"/>
      <c r="AB43" s="136"/>
      <c r="AC43" s="136"/>
      <c r="AD43" s="136"/>
      <c r="AE43" s="136"/>
      <c r="AF43" s="136"/>
      <c r="AG43" s="870"/>
    </row>
    <row r="44" spans="1:37" ht="21" customHeight="1">
      <c r="A44" s="62" t="s">
        <v>162</v>
      </c>
      <c r="B44" s="62"/>
      <c r="C44" s="62"/>
      <c r="D44" s="62"/>
      <c r="E44" s="62"/>
      <c r="F44" s="62"/>
      <c r="G44" s="62"/>
      <c r="H44" s="62"/>
      <c r="I44" s="62"/>
      <c r="J44" s="62"/>
      <c r="K44" s="62"/>
      <c r="L44" s="62"/>
      <c r="M44" s="62"/>
      <c r="N44" s="62"/>
      <c r="O44" s="62"/>
      <c r="P44" s="62"/>
      <c r="Q44" s="62"/>
    </row>
    <row r="45" spans="1:37" ht="15" customHeight="1">
      <c r="A45" s="2237" t="s">
        <v>980</v>
      </c>
      <c r="B45" s="2238"/>
      <c r="C45" s="2238"/>
      <c r="D45" s="2238"/>
      <c r="E45" s="2238"/>
      <c r="F45" s="2238"/>
      <c r="G45" s="2238"/>
      <c r="H45" s="2238"/>
      <c r="I45" s="2238"/>
      <c r="J45" s="2238"/>
      <c r="K45" s="2238"/>
      <c r="L45" s="2238"/>
      <c r="M45" s="2238"/>
      <c r="N45" s="2238"/>
      <c r="O45" s="2238"/>
      <c r="P45" s="2238"/>
      <c r="Q45" s="2238"/>
      <c r="R45" s="2239"/>
      <c r="S45" s="2224" t="s">
        <v>1143</v>
      </c>
      <c r="T45" s="2225"/>
      <c r="U45" s="2225"/>
      <c r="V45" s="2225"/>
      <c r="W45" s="2225"/>
      <c r="X45" s="2225"/>
      <c r="Y45" s="2225"/>
      <c r="Z45" s="2226"/>
      <c r="AA45" s="2293" t="s">
        <v>1142</v>
      </c>
      <c r="AB45" s="2293"/>
      <c r="AC45" s="2293"/>
      <c r="AD45" s="2293"/>
      <c r="AE45" s="2293"/>
      <c r="AF45" s="2293"/>
      <c r="AG45" s="2294"/>
      <c r="AH45" s="1394"/>
      <c r="AJ45" s="1104"/>
      <c r="AK45" s="1104"/>
    </row>
    <row r="46" spans="1:37" ht="21" customHeight="1">
      <c r="A46" s="2240"/>
      <c r="B46" s="2241"/>
      <c r="C46" s="2241"/>
      <c r="D46" s="2241"/>
      <c r="E46" s="2241"/>
      <c r="F46" s="2241"/>
      <c r="G46" s="2241"/>
      <c r="H46" s="2241"/>
      <c r="I46" s="2241"/>
      <c r="J46" s="2241"/>
      <c r="K46" s="2241"/>
      <c r="L46" s="2241"/>
      <c r="M46" s="2241"/>
      <c r="N46" s="2241"/>
      <c r="O46" s="2241"/>
      <c r="P46" s="2241"/>
      <c r="Q46" s="2241"/>
      <c r="R46" s="2242"/>
      <c r="S46" s="3707"/>
      <c r="T46" s="3730"/>
      <c r="U46" s="3730"/>
      <c r="V46" s="3730"/>
      <c r="W46" s="3730"/>
      <c r="X46" s="3730"/>
      <c r="Y46" s="3730"/>
      <c r="Z46" s="896" t="s">
        <v>439</v>
      </c>
      <c r="AA46" s="3731"/>
      <c r="AB46" s="3732"/>
      <c r="AC46" s="3732"/>
      <c r="AD46" s="3732"/>
      <c r="AE46" s="3732"/>
      <c r="AF46" s="3732"/>
      <c r="AG46" s="1359" t="s">
        <v>439</v>
      </c>
      <c r="AH46" s="1395"/>
      <c r="AI46" s="1072"/>
      <c r="AJ46" s="1035"/>
      <c r="AK46" s="1396"/>
    </row>
    <row r="47" spans="1:37" ht="15" customHeight="1">
      <c r="A47" s="2237" t="s">
        <v>981</v>
      </c>
      <c r="B47" s="2238"/>
      <c r="C47" s="2238"/>
      <c r="D47" s="2238"/>
      <c r="E47" s="2238"/>
      <c r="F47" s="2238"/>
      <c r="G47" s="2238"/>
      <c r="H47" s="2238"/>
      <c r="I47" s="2238"/>
      <c r="J47" s="2238"/>
      <c r="K47" s="2238"/>
      <c r="L47" s="2238"/>
      <c r="M47" s="2238"/>
      <c r="N47" s="2238"/>
      <c r="O47" s="2238"/>
      <c r="P47" s="2238"/>
      <c r="Q47" s="2238"/>
      <c r="R47" s="2239"/>
      <c r="S47" s="2224" t="s">
        <v>1143</v>
      </c>
      <c r="T47" s="2225"/>
      <c r="U47" s="2225"/>
      <c r="V47" s="2225"/>
      <c r="W47" s="2225"/>
      <c r="X47" s="2225"/>
      <c r="Y47" s="2225"/>
      <c r="Z47" s="2226"/>
      <c r="AA47" s="2293" t="s">
        <v>1142</v>
      </c>
      <c r="AB47" s="2293"/>
      <c r="AC47" s="2293"/>
      <c r="AD47" s="2293"/>
      <c r="AE47" s="2293"/>
      <c r="AF47" s="2293"/>
      <c r="AG47" s="2294"/>
      <c r="AH47" s="1397"/>
      <c r="AI47" s="1072"/>
      <c r="AJ47" s="1396"/>
      <c r="AK47" s="1396"/>
    </row>
    <row r="48" spans="1:37" ht="21" customHeight="1">
      <c r="A48" s="2240"/>
      <c r="B48" s="2241"/>
      <c r="C48" s="2241"/>
      <c r="D48" s="2241"/>
      <c r="E48" s="2241"/>
      <c r="F48" s="2241"/>
      <c r="G48" s="2241"/>
      <c r="H48" s="2241"/>
      <c r="I48" s="2241"/>
      <c r="J48" s="2241"/>
      <c r="K48" s="2241"/>
      <c r="L48" s="2241"/>
      <c r="M48" s="2241"/>
      <c r="N48" s="2241"/>
      <c r="O48" s="2241"/>
      <c r="P48" s="2241"/>
      <c r="Q48" s="2241"/>
      <c r="R48" s="2242"/>
      <c r="S48" s="3707"/>
      <c r="T48" s="3730"/>
      <c r="U48" s="3730"/>
      <c r="V48" s="3730"/>
      <c r="W48" s="3730"/>
      <c r="X48" s="3730"/>
      <c r="Y48" s="3730"/>
      <c r="Z48" s="896" t="s">
        <v>439</v>
      </c>
      <c r="AA48" s="3731"/>
      <c r="AB48" s="3732"/>
      <c r="AC48" s="3732"/>
      <c r="AD48" s="3732"/>
      <c r="AE48" s="3732"/>
      <c r="AF48" s="3732"/>
      <c r="AG48" s="1359" t="s">
        <v>439</v>
      </c>
    </row>
    <row r="49" spans="1:33" ht="21" customHeight="1">
      <c r="A49" s="2224" t="s">
        <v>163</v>
      </c>
      <c r="B49" s="2225"/>
      <c r="C49" s="2225"/>
      <c r="D49" s="2225"/>
      <c r="E49" s="2225"/>
      <c r="F49" s="2225"/>
      <c r="G49" s="2225"/>
      <c r="H49" s="2225"/>
      <c r="I49" s="2225"/>
      <c r="J49" s="2225"/>
      <c r="K49" s="2225"/>
      <c r="L49" s="2225"/>
      <c r="M49" s="2225"/>
      <c r="N49" s="2225"/>
      <c r="O49" s="2225"/>
      <c r="P49" s="2225"/>
      <c r="Q49" s="2225"/>
      <c r="R49" s="2225"/>
      <c r="S49" s="2225"/>
      <c r="T49" s="2225"/>
      <c r="U49" s="2225"/>
      <c r="V49" s="2225"/>
      <c r="W49" s="2225"/>
      <c r="X49" s="2225"/>
      <c r="Y49" s="2225"/>
      <c r="Z49" s="2226"/>
      <c r="AA49" s="2292" t="s">
        <v>164</v>
      </c>
      <c r="AB49" s="2293"/>
      <c r="AC49" s="2293"/>
      <c r="AD49" s="2293"/>
      <c r="AE49" s="2293"/>
      <c r="AF49" s="2293"/>
      <c r="AG49" s="2294"/>
    </row>
    <row r="50" spans="1:33" ht="35.25" customHeight="1">
      <c r="A50" s="3739"/>
      <c r="B50" s="3740"/>
      <c r="C50" s="3740"/>
      <c r="D50" s="3740"/>
      <c r="E50" s="3740"/>
      <c r="F50" s="3740"/>
      <c r="G50" s="3740"/>
      <c r="H50" s="3740"/>
      <c r="I50" s="3740"/>
      <c r="J50" s="3740"/>
      <c r="K50" s="3740"/>
      <c r="L50" s="3740"/>
      <c r="M50" s="3740"/>
      <c r="N50" s="3740"/>
      <c r="O50" s="3740"/>
      <c r="P50" s="3740"/>
      <c r="Q50" s="3740"/>
      <c r="R50" s="3740"/>
      <c r="S50" s="3740"/>
      <c r="T50" s="3740"/>
      <c r="U50" s="3740"/>
      <c r="V50" s="3740"/>
      <c r="W50" s="3740"/>
      <c r="X50" s="3740"/>
      <c r="Y50" s="3740"/>
      <c r="Z50" s="3741"/>
      <c r="AA50" s="3720" t="s">
        <v>117</v>
      </c>
      <c r="AB50" s="3721"/>
      <c r="AC50" s="3721"/>
      <c r="AD50" s="2278" t="s">
        <v>1339</v>
      </c>
      <c r="AE50" s="2278"/>
      <c r="AF50" s="2278"/>
      <c r="AG50" s="2279"/>
    </row>
    <row r="51" spans="1:33" ht="35.25" customHeight="1">
      <c r="A51" s="3742"/>
      <c r="B51" s="3743"/>
      <c r="C51" s="3743"/>
      <c r="D51" s="3743"/>
      <c r="E51" s="3743"/>
      <c r="F51" s="3743"/>
      <c r="G51" s="3743"/>
      <c r="H51" s="3743"/>
      <c r="I51" s="3743"/>
      <c r="J51" s="3743"/>
      <c r="K51" s="3743"/>
      <c r="L51" s="3743"/>
      <c r="M51" s="3743"/>
      <c r="N51" s="3743"/>
      <c r="O51" s="3743"/>
      <c r="P51" s="3743"/>
      <c r="Q51" s="3743"/>
      <c r="R51" s="3743"/>
      <c r="S51" s="3743"/>
      <c r="T51" s="3743"/>
      <c r="U51" s="3743"/>
      <c r="V51" s="3743"/>
      <c r="W51" s="3743"/>
      <c r="X51" s="3743"/>
      <c r="Y51" s="3743"/>
      <c r="Z51" s="3744"/>
      <c r="AA51" s="3722" t="s">
        <v>117</v>
      </c>
      <c r="AB51" s="3723"/>
      <c r="AC51" s="3723"/>
      <c r="AD51" s="2287" t="s">
        <v>1338</v>
      </c>
      <c r="AE51" s="2287"/>
      <c r="AF51" s="2287"/>
      <c r="AG51" s="2288"/>
    </row>
    <row r="52" spans="1:33" ht="15" customHeight="1">
      <c r="A52" s="64"/>
      <c r="B52" s="64"/>
      <c r="C52" s="64"/>
      <c r="D52" s="64"/>
      <c r="E52" s="64"/>
      <c r="F52" s="64"/>
      <c r="G52" s="64"/>
      <c r="H52" s="64"/>
      <c r="I52" s="64"/>
      <c r="J52" s="64"/>
      <c r="K52" s="64"/>
      <c r="L52" s="64"/>
      <c r="M52" s="64"/>
      <c r="N52" s="64"/>
      <c r="O52" s="64"/>
      <c r="P52" s="64"/>
      <c r="Q52" s="64"/>
      <c r="R52" s="64"/>
      <c r="S52" s="64"/>
      <c r="T52" s="64"/>
      <c r="U52" s="64"/>
      <c r="V52" s="64"/>
      <c r="W52" s="64"/>
      <c r="X52" s="64"/>
      <c r="Y52" s="64"/>
      <c r="Z52" s="64"/>
      <c r="AA52" s="64"/>
      <c r="AB52" s="64"/>
      <c r="AC52" s="64"/>
      <c r="AD52" s="64"/>
      <c r="AE52" s="64"/>
      <c r="AF52" s="64"/>
    </row>
    <row r="53" spans="1:33" s="1120" customFormat="1" ht="39" customHeight="1">
      <c r="A53" s="872" t="s">
        <v>165</v>
      </c>
      <c r="B53" s="2276" t="s">
        <v>1134</v>
      </c>
      <c r="C53" s="2276"/>
      <c r="D53" s="2276"/>
      <c r="E53" s="2276"/>
      <c r="F53" s="2276"/>
      <c r="G53" s="2276"/>
      <c r="H53" s="2276"/>
      <c r="I53" s="2276"/>
      <c r="J53" s="2276"/>
      <c r="K53" s="2276"/>
      <c r="L53" s="2276"/>
      <c r="M53" s="2276"/>
      <c r="N53" s="2276"/>
      <c r="O53" s="2276"/>
      <c r="P53" s="2276"/>
      <c r="Q53" s="2276"/>
      <c r="R53" s="2276"/>
      <c r="S53" s="2276"/>
      <c r="T53" s="2276"/>
      <c r="U53" s="2276"/>
      <c r="V53" s="2276"/>
      <c r="W53" s="2276"/>
      <c r="X53" s="2276"/>
      <c r="Y53" s="2276"/>
      <c r="Z53" s="2276"/>
      <c r="AA53" s="2276"/>
      <c r="AB53" s="2276"/>
      <c r="AC53" s="2276"/>
      <c r="AD53" s="2276"/>
      <c r="AE53" s="2276"/>
      <c r="AF53" s="2276"/>
      <c r="AG53" s="2276"/>
    </row>
    <row r="54" spans="1:33" s="1120" customFormat="1" ht="13.5" customHeight="1">
      <c r="A54" s="64" t="s">
        <v>166</v>
      </c>
      <c r="B54" s="64" t="s">
        <v>983</v>
      </c>
      <c r="C54" s="64"/>
      <c r="D54" s="64"/>
      <c r="E54" s="64"/>
      <c r="F54" s="64"/>
    </row>
    <row r="55" spans="1:33" ht="21" customHeight="1">
      <c r="A55" s="872"/>
      <c r="B55" s="1037"/>
      <c r="C55" s="1037"/>
      <c r="D55" s="1037"/>
      <c r="E55" s="1037"/>
      <c r="F55" s="1037"/>
      <c r="G55" s="1037"/>
      <c r="H55" s="1037"/>
      <c r="I55" s="1037"/>
      <c r="J55" s="1037"/>
      <c r="K55" s="1037"/>
      <c r="L55" s="1037"/>
      <c r="M55" s="1037"/>
      <c r="N55" s="1037"/>
      <c r="O55" s="1037"/>
      <c r="P55" s="1037"/>
      <c r="Q55" s="1037"/>
      <c r="R55" s="1037"/>
      <c r="S55" s="1037"/>
      <c r="T55" s="1037"/>
      <c r="U55" s="1037"/>
      <c r="V55" s="1037"/>
      <c r="W55" s="1037"/>
      <c r="X55" s="1037"/>
      <c r="Y55" s="1037"/>
      <c r="Z55" s="1037"/>
    </row>
    <row r="56" spans="1:33" ht="21" customHeight="1">
      <c r="A56" s="62" t="s">
        <v>1149</v>
      </c>
      <c r="B56" s="62"/>
      <c r="C56" s="62"/>
      <c r="D56" s="62"/>
      <c r="E56" s="62"/>
      <c r="F56" s="62"/>
      <c r="G56" s="62"/>
      <c r="H56" s="62"/>
      <c r="I56" s="62"/>
      <c r="J56" s="62"/>
      <c r="K56" s="62"/>
      <c r="L56" s="62"/>
      <c r="M56" s="62"/>
      <c r="N56" s="62"/>
      <c r="O56" s="62"/>
      <c r="P56" s="62"/>
      <c r="Q56" s="62"/>
    </row>
    <row r="57" spans="1:33" s="1123" customFormat="1" ht="30" customHeight="1">
      <c r="A57" s="1121" t="s">
        <v>1145</v>
      </c>
      <c r="B57" s="3716" t="s">
        <v>167</v>
      </c>
      <c r="C57" s="3716"/>
      <c r="D57" s="3716"/>
      <c r="E57" s="3716"/>
      <c r="F57" s="3716"/>
      <c r="G57" s="3716"/>
      <c r="H57" s="3716"/>
      <c r="I57" s="3716"/>
      <c r="J57" s="3715" t="s">
        <v>1150</v>
      </c>
      <c r="K57" s="3716"/>
      <c r="L57" s="3716"/>
      <c r="M57" s="3716"/>
      <c r="N57" s="3716"/>
      <c r="O57" s="3716"/>
      <c r="P57" s="3716"/>
      <c r="Q57" s="3715" t="s">
        <v>1147</v>
      </c>
      <c r="R57" s="3716"/>
      <c r="S57" s="3716"/>
      <c r="T57" s="3716"/>
      <c r="U57" s="3716"/>
      <c r="V57" s="3716"/>
      <c r="W57" s="3716"/>
      <c r="X57" s="3736" t="s">
        <v>1148</v>
      </c>
      <c r="Y57" s="3737"/>
      <c r="Z57" s="3737"/>
      <c r="AA57" s="3737"/>
      <c r="AB57" s="3737"/>
      <c r="AC57" s="3737"/>
      <c r="AD57" s="3737"/>
      <c r="AE57" s="3737"/>
      <c r="AF57" s="3737"/>
      <c r="AG57" s="3738"/>
    </row>
    <row r="58" spans="1:33" ht="22.5" customHeight="1">
      <c r="A58" s="1122"/>
      <c r="B58" s="1112"/>
      <c r="C58" s="1125"/>
      <c r="D58" s="1125"/>
      <c r="E58" s="1125"/>
      <c r="F58" s="1125"/>
      <c r="G58" s="1125"/>
      <c r="H58" s="1125"/>
      <c r="I58" s="1126"/>
      <c r="J58" s="3733"/>
      <c r="K58" s="3734"/>
      <c r="L58" s="3734"/>
      <c r="M58" s="3734"/>
      <c r="N58" s="3734"/>
      <c r="O58" s="3734"/>
      <c r="P58" s="3735"/>
      <c r="Q58" s="3733"/>
      <c r="R58" s="3734"/>
      <c r="S58" s="3734"/>
      <c r="T58" s="3734"/>
      <c r="U58" s="3734"/>
      <c r="V58" s="3734"/>
      <c r="W58" s="3735"/>
      <c r="X58" s="3736"/>
      <c r="Y58" s="3737"/>
      <c r="Z58" s="3737"/>
      <c r="AA58" s="3737"/>
      <c r="AB58" s="3737"/>
      <c r="AC58" s="3737"/>
      <c r="AD58" s="3737"/>
      <c r="AE58" s="3737"/>
      <c r="AF58" s="3737"/>
      <c r="AG58" s="3738"/>
    </row>
    <row r="59" spans="1:33" ht="22.5" customHeight="1">
      <c r="A59" s="1122"/>
      <c r="B59" s="3746"/>
      <c r="C59" s="3747"/>
      <c r="D59" s="3747"/>
      <c r="E59" s="3747"/>
      <c r="F59" s="3747"/>
      <c r="G59" s="3747"/>
      <c r="H59" s="3747"/>
      <c r="I59" s="3748"/>
      <c r="J59" s="3752"/>
      <c r="K59" s="3753"/>
      <c r="L59" s="3753"/>
      <c r="M59" s="3753"/>
      <c r="N59" s="3753"/>
      <c r="O59" s="3753"/>
      <c r="P59" s="3754"/>
      <c r="Q59" s="3752"/>
      <c r="R59" s="3753"/>
      <c r="S59" s="3753"/>
      <c r="T59" s="3753"/>
      <c r="U59" s="3753"/>
      <c r="V59" s="3753"/>
      <c r="W59" s="3754"/>
      <c r="X59" s="3736"/>
      <c r="Y59" s="3737"/>
      <c r="Z59" s="3737"/>
      <c r="AA59" s="3737"/>
      <c r="AB59" s="3737"/>
      <c r="AC59" s="3737"/>
      <c r="AD59" s="3737"/>
      <c r="AE59" s="3737"/>
      <c r="AF59" s="3737"/>
      <c r="AG59" s="3738"/>
    </row>
    <row r="60" spans="1:33" ht="22.5" customHeight="1">
      <c r="A60" s="1122"/>
      <c r="B60" s="3746"/>
      <c r="C60" s="3747"/>
      <c r="D60" s="3747"/>
      <c r="E60" s="3747"/>
      <c r="F60" s="3747"/>
      <c r="G60" s="3747"/>
      <c r="H60" s="3747"/>
      <c r="I60" s="3748"/>
      <c r="J60" s="3733"/>
      <c r="K60" s="3734"/>
      <c r="L60" s="3734"/>
      <c r="M60" s="3734"/>
      <c r="N60" s="3734"/>
      <c r="O60" s="3734"/>
      <c r="P60" s="3735"/>
      <c r="Q60" s="3749"/>
      <c r="R60" s="3750"/>
      <c r="S60" s="3750"/>
      <c r="T60" s="3750"/>
      <c r="U60" s="3750"/>
      <c r="V60" s="3750"/>
      <c r="W60" s="3751"/>
      <c r="X60" s="3736"/>
      <c r="Y60" s="3737"/>
      <c r="Z60" s="3737"/>
      <c r="AA60" s="3737"/>
      <c r="AB60" s="3737"/>
      <c r="AC60" s="3737"/>
      <c r="AD60" s="3737"/>
      <c r="AE60" s="3737"/>
      <c r="AF60" s="3737"/>
      <c r="AG60" s="3738"/>
    </row>
    <row r="61" spans="1:33" ht="22.5" customHeight="1">
      <c r="A61" s="1124"/>
      <c r="B61" s="3745"/>
      <c r="C61" s="3745"/>
      <c r="D61" s="3745"/>
      <c r="E61" s="3745"/>
      <c r="F61" s="3745"/>
      <c r="G61" s="3745"/>
      <c r="H61" s="3745"/>
      <c r="I61" s="3745"/>
      <c r="J61" s="3745"/>
      <c r="K61" s="3745"/>
      <c r="L61" s="3745"/>
      <c r="M61" s="3745"/>
      <c r="N61" s="3745"/>
      <c r="O61" s="3745"/>
      <c r="P61" s="3745"/>
      <c r="Q61" s="3745"/>
      <c r="R61" s="3745"/>
      <c r="S61" s="3745"/>
      <c r="T61" s="3745"/>
      <c r="U61" s="3745"/>
      <c r="V61" s="3745"/>
      <c r="W61" s="3745"/>
      <c r="X61" s="3736"/>
      <c r="Y61" s="3737"/>
      <c r="Z61" s="3737"/>
      <c r="AA61" s="3737"/>
      <c r="AB61" s="3737"/>
      <c r="AC61" s="3737"/>
      <c r="AD61" s="3737"/>
      <c r="AE61" s="3737"/>
      <c r="AF61" s="3737"/>
      <c r="AG61" s="3738"/>
    </row>
    <row r="62" spans="1:33" ht="22.5" customHeight="1">
      <c r="A62" s="1124"/>
      <c r="B62" s="3745"/>
      <c r="C62" s="3745"/>
      <c r="D62" s="3745"/>
      <c r="E62" s="3745"/>
      <c r="F62" s="3745"/>
      <c r="G62" s="3745"/>
      <c r="H62" s="3745"/>
      <c r="I62" s="3745"/>
      <c r="J62" s="3745"/>
      <c r="K62" s="3745"/>
      <c r="L62" s="3745"/>
      <c r="M62" s="3745"/>
      <c r="N62" s="3745"/>
      <c r="O62" s="3745"/>
      <c r="P62" s="3745"/>
      <c r="Q62" s="3745"/>
      <c r="R62" s="3745"/>
      <c r="S62" s="3745"/>
      <c r="T62" s="3745"/>
      <c r="U62" s="3745"/>
      <c r="V62" s="3745"/>
      <c r="W62" s="3745"/>
      <c r="X62" s="3736"/>
      <c r="Y62" s="3737"/>
      <c r="Z62" s="3737"/>
      <c r="AA62" s="3737"/>
      <c r="AB62" s="3737"/>
      <c r="AC62" s="3737"/>
      <c r="AD62" s="3737"/>
      <c r="AE62" s="3737"/>
      <c r="AF62" s="3737"/>
      <c r="AG62" s="3738"/>
    </row>
    <row r="63" spans="1:33" ht="22.5" customHeight="1">
      <c r="A63" s="1124"/>
      <c r="B63" s="3745"/>
      <c r="C63" s="3745"/>
      <c r="D63" s="3745"/>
      <c r="E63" s="3745"/>
      <c r="F63" s="3745"/>
      <c r="G63" s="3745"/>
      <c r="H63" s="3745"/>
      <c r="I63" s="3745"/>
      <c r="J63" s="3745"/>
      <c r="K63" s="3745"/>
      <c r="L63" s="3745"/>
      <c r="M63" s="3745"/>
      <c r="N63" s="3745"/>
      <c r="O63" s="3745"/>
      <c r="P63" s="3745"/>
      <c r="Q63" s="3745"/>
      <c r="R63" s="3745"/>
      <c r="S63" s="3745"/>
      <c r="T63" s="3745"/>
      <c r="U63" s="3745"/>
      <c r="V63" s="3745"/>
      <c r="W63" s="3745"/>
      <c r="X63" s="3736"/>
      <c r="Y63" s="3737"/>
      <c r="Z63" s="3737"/>
      <c r="AA63" s="3737"/>
      <c r="AB63" s="3737"/>
      <c r="AC63" s="3737"/>
      <c r="AD63" s="3737"/>
      <c r="AE63" s="3737"/>
      <c r="AF63" s="3737"/>
      <c r="AG63" s="3738"/>
    </row>
    <row r="64" spans="1:33" ht="22.5" customHeight="1">
      <c r="A64" s="1124"/>
      <c r="B64" s="3745"/>
      <c r="C64" s="3745"/>
      <c r="D64" s="3745"/>
      <c r="E64" s="3745"/>
      <c r="F64" s="3745"/>
      <c r="G64" s="3745"/>
      <c r="H64" s="3745"/>
      <c r="I64" s="3745"/>
      <c r="J64" s="3745"/>
      <c r="K64" s="3745"/>
      <c r="L64" s="3745"/>
      <c r="M64" s="3745"/>
      <c r="N64" s="3745"/>
      <c r="O64" s="3745"/>
      <c r="P64" s="3745"/>
      <c r="Q64" s="3745"/>
      <c r="R64" s="3745"/>
      <c r="S64" s="3745"/>
      <c r="T64" s="3745"/>
      <c r="U64" s="3745"/>
      <c r="V64" s="3745"/>
      <c r="W64" s="3745"/>
      <c r="X64" s="3736"/>
      <c r="Y64" s="3737"/>
      <c r="Z64" s="3737"/>
      <c r="AA64" s="3737"/>
      <c r="AB64" s="3737"/>
      <c r="AC64" s="3737"/>
      <c r="AD64" s="3737"/>
      <c r="AE64" s="3737"/>
      <c r="AF64" s="3737"/>
      <c r="AG64" s="3738"/>
    </row>
    <row r="65" spans="1:33">
      <c r="A65" s="65"/>
      <c r="B65" s="65"/>
      <c r="C65" s="65"/>
      <c r="D65" s="65"/>
      <c r="E65" s="65"/>
      <c r="F65" s="65"/>
      <c r="G65" s="65"/>
      <c r="H65" s="65"/>
      <c r="I65" s="65"/>
      <c r="J65" s="65"/>
      <c r="K65" s="65"/>
      <c r="L65" s="65"/>
      <c r="M65" s="65"/>
      <c r="N65" s="65"/>
      <c r="O65" s="65"/>
      <c r="P65" s="65"/>
      <c r="Q65" s="65"/>
    </row>
    <row r="66" spans="1:33" ht="21" customHeight="1">
      <c r="A66" s="872"/>
      <c r="B66" s="1037"/>
      <c r="C66" s="1037"/>
      <c r="D66" s="1037"/>
      <c r="E66" s="1037"/>
      <c r="F66" s="1037"/>
      <c r="G66" s="1037"/>
      <c r="H66" s="1037"/>
      <c r="I66" s="1037"/>
      <c r="J66" s="1037"/>
      <c r="K66" s="1037"/>
      <c r="L66" s="1037"/>
      <c r="M66" s="1037"/>
      <c r="N66" s="1037"/>
      <c r="O66" s="1037"/>
      <c r="P66" s="1037"/>
      <c r="Q66" s="1037"/>
      <c r="R66" s="1037"/>
      <c r="S66" s="1037"/>
      <c r="T66" s="1037"/>
      <c r="U66" s="1037"/>
      <c r="V66" s="1037"/>
      <c r="W66" s="1037"/>
      <c r="X66" s="1037"/>
      <c r="Y66" s="1037"/>
      <c r="Z66" s="1037"/>
      <c r="AA66" s="1037"/>
      <c r="AB66" s="1037"/>
      <c r="AC66" s="1037"/>
      <c r="AD66" s="1037"/>
      <c r="AE66" s="1037"/>
      <c r="AF66" s="1037"/>
      <c r="AG66" s="1037"/>
    </row>
  </sheetData>
  <mergeCells count="114">
    <mergeCell ref="B60:I60"/>
    <mergeCell ref="J60:P60"/>
    <mergeCell ref="Q60:W60"/>
    <mergeCell ref="X60:AG60"/>
    <mergeCell ref="B59:I59"/>
    <mergeCell ref="J59:P59"/>
    <mergeCell ref="Q59:W59"/>
    <mergeCell ref="X61:AG61"/>
    <mergeCell ref="X62:AG62"/>
    <mergeCell ref="X63:AG63"/>
    <mergeCell ref="X64:AG64"/>
    <mergeCell ref="B63:I63"/>
    <mergeCell ref="J63:P63"/>
    <mergeCell ref="Q63:W63"/>
    <mergeCell ref="B64:I64"/>
    <mergeCell ref="J64:P64"/>
    <mergeCell ref="Q64:W64"/>
    <mergeCell ref="B61:I61"/>
    <mergeCell ref="J61:P61"/>
    <mergeCell ref="Q61:W61"/>
    <mergeCell ref="B62:I62"/>
    <mergeCell ref="J62:P62"/>
    <mergeCell ref="Q62:W62"/>
    <mergeCell ref="A47:R48"/>
    <mergeCell ref="S47:Z47"/>
    <mergeCell ref="AA47:AG47"/>
    <mergeCell ref="S48:Y48"/>
    <mergeCell ref="AA48:AF48"/>
    <mergeCell ref="A49:Z49"/>
    <mergeCell ref="AA49:AG49"/>
    <mergeCell ref="J57:P57"/>
    <mergeCell ref="Q57:W57"/>
    <mergeCell ref="AD51:AG51"/>
    <mergeCell ref="J58:P58"/>
    <mergeCell ref="Q58:W58"/>
    <mergeCell ref="B57:I57"/>
    <mergeCell ref="B53:AG53"/>
    <mergeCell ref="X57:AG57"/>
    <mergeCell ref="X58:AG58"/>
    <mergeCell ref="X59:AG59"/>
    <mergeCell ref="A50:Z51"/>
    <mergeCell ref="AA50:AC50"/>
    <mergeCell ref="AD50:AG50"/>
    <mergeCell ref="AA51:AC51"/>
    <mergeCell ref="A41:AG42"/>
    <mergeCell ref="A45:R46"/>
    <mergeCell ref="S45:Z45"/>
    <mergeCell ref="AA45:AG45"/>
    <mergeCell ref="S46:Y46"/>
    <mergeCell ref="AA46:AF46"/>
    <mergeCell ref="A36:B38"/>
    <mergeCell ref="J36:N36"/>
    <mergeCell ref="P36:Q36"/>
    <mergeCell ref="S36:V36"/>
    <mergeCell ref="Z36:AF36"/>
    <mergeCell ref="H37:AG37"/>
    <mergeCell ref="E38:AG38"/>
    <mergeCell ref="Z31:AF31"/>
    <mergeCell ref="C32:G32"/>
    <mergeCell ref="H32:AG32"/>
    <mergeCell ref="C33:G33"/>
    <mergeCell ref="H33:AG33"/>
    <mergeCell ref="D34:E34"/>
    <mergeCell ref="M34:O34"/>
    <mergeCell ref="Z34:AF34"/>
    <mergeCell ref="A31:B35"/>
    <mergeCell ref="D31:E31"/>
    <mergeCell ref="G31:H31"/>
    <mergeCell ref="J31:K31"/>
    <mergeCell ref="M31:O31"/>
    <mergeCell ref="Q31:V31"/>
    <mergeCell ref="E35:AG35"/>
    <mergeCell ref="A27:B28"/>
    <mergeCell ref="C27:I27"/>
    <mergeCell ref="J27:AG27"/>
    <mergeCell ref="E28:U28"/>
    <mergeCell ref="Z28:AG28"/>
    <mergeCell ref="A29:B30"/>
    <mergeCell ref="C29:I29"/>
    <mergeCell ref="J29:AG29"/>
    <mergeCell ref="E30:U30"/>
    <mergeCell ref="Z30:AG30"/>
    <mergeCell ref="A21:B21"/>
    <mergeCell ref="C21:G21"/>
    <mergeCell ref="I21:N21"/>
    <mergeCell ref="A25:B26"/>
    <mergeCell ref="C25:I25"/>
    <mergeCell ref="J25:AG25"/>
    <mergeCell ref="E26:U26"/>
    <mergeCell ref="Z26:AG26"/>
    <mergeCell ref="A18:B18"/>
    <mergeCell ref="C18:AG18"/>
    <mergeCell ref="A19:B19"/>
    <mergeCell ref="C19:AG19"/>
    <mergeCell ref="A20:B20"/>
    <mergeCell ref="C20:G20"/>
    <mergeCell ref="I20:N20"/>
    <mergeCell ref="Y20:AB20"/>
    <mergeCell ref="AC20:AF20"/>
    <mergeCell ref="V12:X12"/>
    <mergeCell ref="AC12:AF12"/>
    <mergeCell ref="V13:AF13"/>
    <mergeCell ref="V14:AF14"/>
    <mergeCell ref="L15:M15"/>
    <mergeCell ref="T15:V15"/>
    <mergeCell ref="AA15:AB15"/>
    <mergeCell ref="AC15:AF15"/>
    <mergeCell ref="A4:AG4"/>
    <mergeCell ref="A5:AG5"/>
    <mergeCell ref="A8:AG8"/>
    <mergeCell ref="A10:AG10"/>
    <mergeCell ref="N11:O11"/>
    <mergeCell ref="V11:X11"/>
    <mergeCell ref="AC11:AF11"/>
  </mergeCells>
  <phoneticPr fontId="2"/>
  <dataValidations count="4">
    <dataValidation type="list" allowBlank="1" showInputMessage="1" showErrorMessage="1" sqref="C20:G20" xr:uid="{1BF663EA-B4F8-432D-B566-2B5E6A141351}">
      <formula1>"木造,鉄骨造,RC造,SRC造,その他(※)"</formula1>
    </dataValidation>
    <dataValidation type="list" allowBlank="1" showInputMessage="1" showErrorMessage="1" sqref="C21:G21" xr:uid="{62D34E68-A68A-4190-9D87-44A569F578AB}">
      <formula1>"事務所,学校,物販店,飲食店,集会所,病院,ホテル,その他(※)"</formula1>
    </dataValidation>
    <dataValidation type="list" allowBlank="1" showInputMessage="1" showErrorMessage="1" sqref="L15:M16 V11" xr:uid="{2A87696E-64CC-4E51-8A6C-A072B6F4B82C}">
      <formula1>"一級,二級"</formula1>
    </dataValidation>
    <dataValidation type="list" allowBlank="1" showInputMessage="1" showErrorMessage="1" sqref="AA50:AA51" xr:uid="{444B7AE3-71A5-40DE-8F6D-E07F80C61482}">
      <formula1>"□,■"</formula1>
    </dataValidation>
  </dataValidations>
  <pageMargins left="0.98425196850393704" right="0.59055118110236227" top="0.59055118110236227" bottom="0.59055118110236227" header="0" footer="0"/>
  <pageSetup paperSize="9" scale="83" fitToHeight="0" orientation="portrait" r:id="rId1"/>
  <rowBreaks count="1" manualBreakCount="1">
    <brk id="42" max="32"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3">
    <tabColor rgb="FF66FFFF"/>
    <pageSetUpPr fitToPage="1"/>
  </sheetPr>
  <dimension ref="A1:M30"/>
  <sheetViews>
    <sheetView showGridLines="0" view="pageBreakPreview" zoomScaleNormal="100" zoomScaleSheetLayoutView="100" workbookViewId="0">
      <selection activeCell="E5" sqref="E5"/>
    </sheetView>
  </sheetViews>
  <sheetFormatPr defaultColWidth="9.6640625" defaultRowHeight="13.2"/>
  <cols>
    <col min="1" max="1" width="18.6640625" style="698" customWidth="1"/>
    <col min="2" max="2" width="42.6640625" style="698" customWidth="1"/>
    <col min="3" max="3" width="18.6640625" style="698" customWidth="1"/>
    <col min="4" max="4" width="40.6640625" style="698" customWidth="1"/>
    <col min="5" max="5" width="8.109375" style="699" customWidth="1"/>
    <col min="6" max="6" width="6.44140625" style="698" customWidth="1"/>
    <col min="7" max="16384" width="9.6640625" style="698"/>
  </cols>
  <sheetData>
    <row r="1" spans="1:7" ht="18" customHeight="1">
      <c r="A1" s="697" t="s">
        <v>298</v>
      </c>
    </row>
    <row r="2" spans="1:7" ht="7.05" customHeight="1"/>
    <row r="3" spans="1:7" ht="15" customHeight="1">
      <c r="A3" s="700" t="s">
        <v>918</v>
      </c>
    </row>
    <row r="4" spans="1:7" ht="21" customHeight="1">
      <c r="A4" s="148" t="s">
        <v>304</v>
      </c>
      <c r="B4" s="148" t="s">
        <v>305</v>
      </c>
      <c r="C4" s="1968" t="s">
        <v>306</v>
      </c>
      <c r="D4" s="1968"/>
      <c r="E4" s="1165" t="s">
        <v>307</v>
      </c>
    </row>
    <row r="5" spans="1:7" ht="21" customHeight="1">
      <c r="A5" s="1166" t="s">
        <v>68</v>
      </c>
      <c r="B5" s="1167" t="s">
        <v>1791</v>
      </c>
      <c r="C5" s="3931"/>
      <c r="D5" s="3931"/>
      <c r="E5" s="1344" t="s">
        <v>117</v>
      </c>
      <c r="F5" s="701"/>
      <c r="G5" s="701"/>
    </row>
    <row r="6" spans="1:7" ht="21" customHeight="1">
      <c r="A6" s="1168" t="s">
        <v>919</v>
      </c>
      <c r="B6" s="1169" t="s">
        <v>920</v>
      </c>
      <c r="C6" s="3756"/>
      <c r="D6" s="3756"/>
      <c r="E6" s="1344" t="s">
        <v>117</v>
      </c>
      <c r="F6" s="701"/>
      <c r="G6" s="701"/>
    </row>
    <row r="7" spans="1:7" ht="21" customHeight="1">
      <c r="A7" s="1168" t="s">
        <v>309</v>
      </c>
      <c r="B7" s="1169" t="s">
        <v>921</v>
      </c>
      <c r="C7" s="3756"/>
      <c r="D7" s="3756"/>
      <c r="E7" s="1344" t="s">
        <v>117</v>
      </c>
      <c r="F7" s="701"/>
      <c r="G7" s="701"/>
    </row>
    <row r="8" spans="1:7" ht="21" customHeight="1">
      <c r="A8" s="1168" t="s">
        <v>126</v>
      </c>
      <c r="B8" s="1169" t="s">
        <v>922</v>
      </c>
      <c r="C8" s="3756"/>
      <c r="D8" s="3756"/>
      <c r="E8" s="1344" t="s">
        <v>117</v>
      </c>
      <c r="F8" s="701"/>
      <c r="G8" s="701"/>
    </row>
    <row r="9" spans="1:7" ht="21" customHeight="1">
      <c r="A9" s="1168" t="s">
        <v>137</v>
      </c>
      <c r="B9" s="1169" t="s">
        <v>923</v>
      </c>
      <c r="C9" s="3756"/>
      <c r="D9" s="3756"/>
      <c r="E9" s="1344" t="s">
        <v>117</v>
      </c>
      <c r="F9" s="701"/>
      <c r="G9" s="701"/>
    </row>
    <row r="10" spans="1:7" ht="21" customHeight="1">
      <c r="A10" s="1168" t="s">
        <v>924</v>
      </c>
      <c r="B10" s="1169" t="s">
        <v>925</v>
      </c>
      <c r="C10" s="3756"/>
      <c r="D10" s="3756"/>
      <c r="E10" s="1344" t="s">
        <v>117</v>
      </c>
      <c r="F10" s="701"/>
      <c r="G10" s="701"/>
    </row>
    <row r="11" spans="1:7" ht="21" customHeight="1">
      <c r="A11" s="1168" t="s">
        <v>1579</v>
      </c>
      <c r="B11" s="1169" t="s">
        <v>1541</v>
      </c>
      <c r="C11" s="3756" t="s">
        <v>1583</v>
      </c>
      <c r="D11" s="3756"/>
      <c r="E11" s="1344" t="s">
        <v>117</v>
      </c>
      <c r="F11" s="701"/>
      <c r="G11" s="701"/>
    </row>
    <row r="12" spans="1:7" ht="21" customHeight="1">
      <c r="A12" s="1168" t="s">
        <v>1710</v>
      </c>
      <c r="B12" s="1169" t="s">
        <v>1097</v>
      </c>
      <c r="C12" s="3932" t="s">
        <v>1814</v>
      </c>
      <c r="D12" s="3756"/>
      <c r="E12" s="1344" t="s">
        <v>117</v>
      </c>
      <c r="F12" s="701"/>
      <c r="G12" s="701"/>
    </row>
    <row r="13" spans="1:7" ht="27" customHeight="1">
      <c r="A13" s="1168" t="s">
        <v>1711</v>
      </c>
      <c r="B13" s="1169" t="s">
        <v>85</v>
      </c>
      <c r="C13" s="3932" t="s">
        <v>1815</v>
      </c>
      <c r="D13" s="3756"/>
      <c r="E13" s="1344" t="s">
        <v>117</v>
      </c>
      <c r="F13" s="701"/>
      <c r="G13" s="701"/>
    </row>
    <row r="14" spans="1:7" ht="21" customHeight="1">
      <c r="A14" s="1168" t="s">
        <v>1584</v>
      </c>
      <c r="B14" s="1169" t="s">
        <v>1157</v>
      </c>
      <c r="C14" s="3756" t="s">
        <v>1585</v>
      </c>
      <c r="D14" s="3756"/>
      <c r="E14" s="1344" t="s">
        <v>117</v>
      </c>
      <c r="F14" s="701"/>
      <c r="G14" s="701"/>
    </row>
    <row r="15" spans="1:7" ht="21" customHeight="1">
      <c r="A15" s="1168" t="s">
        <v>919</v>
      </c>
      <c r="B15" s="1169" t="s">
        <v>317</v>
      </c>
      <c r="C15" s="3756"/>
      <c r="D15" s="3756"/>
      <c r="E15" s="1344" t="s">
        <v>117</v>
      </c>
      <c r="F15" s="701"/>
      <c r="G15" s="701"/>
    </row>
    <row r="16" spans="1:7" ht="21" customHeight="1">
      <c r="A16" s="1168" t="s">
        <v>1586</v>
      </c>
      <c r="B16" s="1169" t="s">
        <v>1448</v>
      </c>
      <c r="C16" s="3756" t="s">
        <v>1713</v>
      </c>
      <c r="D16" s="3756"/>
      <c r="E16" s="1344" t="s">
        <v>117</v>
      </c>
      <c r="F16" s="701"/>
      <c r="G16" s="701"/>
    </row>
    <row r="17" spans="1:13" ht="21" customHeight="1">
      <c r="A17" s="1168" t="s">
        <v>1586</v>
      </c>
      <c r="B17" s="1169" t="s">
        <v>997</v>
      </c>
      <c r="C17" s="3756" t="s">
        <v>1513</v>
      </c>
      <c r="D17" s="3756"/>
      <c r="E17" s="1344" t="s">
        <v>117</v>
      </c>
      <c r="F17" s="701"/>
      <c r="G17" s="701"/>
    </row>
    <row r="18" spans="1:13" ht="21" customHeight="1">
      <c r="A18" s="1375" t="s">
        <v>1426</v>
      </c>
      <c r="B18" s="1375" t="s">
        <v>766</v>
      </c>
      <c r="C18" s="3756" t="s">
        <v>1816</v>
      </c>
      <c r="D18" s="3756"/>
      <c r="E18" s="1344" t="s">
        <v>117</v>
      </c>
      <c r="F18" s="3757"/>
      <c r="G18" s="3758"/>
      <c r="H18" s="3758"/>
      <c r="I18" s="3758"/>
      <c r="J18" s="3758"/>
      <c r="K18" s="1610"/>
      <c r="L18" s="701"/>
      <c r="M18" s="701"/>
    </row>
    <row r="19" spans="1:13" ht="25.05" customHeight="1">
      <c r="A19" s="1168" t="s">
        <v>1586</v>
      </c>
      <c r="B19" s="1169" t="s">
        <v>926</v>
      </c>
      <c r="C19" s="3756" t="s">
        <v>1158</v>
      </c>
      <c r="D19" s="3756"/>
      <c r="E19" s="1344" t="s">
        <v>117</v>
      </c>
      <c r="F19" s="701"/>
      <c r="G19" s="701"/>
    </row>
    <row r="20" spans="1:13" ht="25.05" customHeight="1">
      <c r="A20" s="1168" t="s">
        <v>919</v>
      </c>
      <c r="B20" s="1169" t="s">
        <v>1449</v>
      </c>
      <c r="C20" s="3756" t="s">
        <v>1450</v>
      </c>
      <c r="D20" s="3756"/>
      <c r="E20" s="1344" t="s">
        <v>117</v>
      </c>
      <c r="F20" s="701"/>
      <c r="G20" s="701"/>
    </row>
    <row r="21" spans="1:13" ht="25.05" customHeight="1">
      <c r="A21" s="1168" t="s">
        <v>919</v>
      </c>
      <c r="B21" s="1169" t="s">
        <v>1111</v>
      </c>
      <c r="C21" s="3756" t="s">
        <v>1514</v>
      </c>
      <c r="D21" s="3756"/>
      <c r="E21" s="1344" t="s">
        <v>117</v>
      </c>
      <c r="F21" s="701"/>
      <c r="G21" s="701"/>
    </row>
    <row r="22" spans="1:13" ht="37.049999999999997" customHeight="1">
      <c r="A22" s="1168" t="s">
        <v>919</v>
      </c>
      <c r="B22" s="1169" t="s">
        <v>1071</v>
      </c>
      <c r="C22" s="3756" t="s">
        <v>1515</v>
      </c>
      <c r="D22" s="3756"/>
      <c r="E22" s="1344" t="s">
        <v>117</v>
      </c>
      <c r="F22" s="701"/>
      <c r="G22" s="701"/>
    </row>
    <row r="23" spans="1:13" ht="21" customHeight="1">
      <c r="A23" s="1168" t="s">
        <v>1586</v>
      </c>
      <c r="B23" s="1169" t="s">
        <v>927</v>
      </c>
      <c r="C23" s="3756" t="s">
        <v>928</v>
      </c>
      <c r="D23" s="3756"/>
      <c r="E23" s="1344" t="s">
        <v>117</v>
      </c>
      <c r="F23" s="701"/>
      <c r="G23" s="701"/>
    </row>
    <row r="24" spans="1:13" ht="37.049999999999997" customHeight="1">
      <c r="A24" s="1168" t="s">
        <v>1586</v>
      </c>
      <c r="B24" s="1169" t="s">
        <v>929</v>
      </c>
      <c r="C24" s="3756" t="s">
        <v>930</v>
      </c>
      <c r="D24" s="3756"/>
      <c r="E24" s="1344" t="s">
        <v>117</v>
      </c>
      <c r="F24" s="701"/>
      <c r="G24" s="701"/>
    </row>
    <row r="25" spans="1:13" ht="21" customHeight="1" thickBot="1">
      <c r="A25" s="1170" t="s">
        <v>329</v>
      </c>
      <c r="B25" s="1171" t="s">
        <v>931</v>
      </c>
      <c r="C25" s="3933"/>
      <c r="D25" s="3933"/>
      <c r="E25" s="1379" t="s">
        <v>117</v>
      </c>
      <c r="F25" s="701"/>
    </row>
    <row r="26" spans="1:13" ht="21" customHeight="1">
      <c r="A26" s="703"/>
      <c r="B26" s="703"/>
      <c r="C26" s="703"/>
      <c r="D26" s="703"/>
      <c r="E26" s="704"/>
    </row>
    <row r="27" spans="1:13" s="701" customFormat="1" ht="21" customHeight="1">
      <c r="A27" s="700" t="s">
        <v>932</v>
      </c>
      <c r="B27" s="698"/>
      <c r="C27" s="698"/>
      <c r="D27" s="699"/>
      <c r="E27" s="705"/>
    </row>
    <row r="28" spans="1:13" ht="21" customHeight="1">
      <c r="A28" s="148" t="s">
        <v>304</v>
      </c>
      <c r="B28" s="148" t="s">
        <v>305</v>
      </c>
      <c r="C28" s="1968" t="s">
        <v>306</v>
      </c>
      <c r="D28" s="1968"/>
      <c r="E28" s="148" t="s">
        <v>307</v>
      </c>
      <c r="F28" s="701"/>
      <c r="G28" s="701"/>
    </row>
    <row r="29" spans="1:13" ht="24" customHeight="1">
      <c r="A29" s="1172" t="s">
        <v>905</v>
      </c>
      <c r="B29" s="1173" t="s">
        <v>933</v>
      </c>
      <c r="C29" s="3755" t="s">
        <v>1252</v>
      </c>
      <c r="D29" s="3755"/>
      <c r="E29" s="1174" t="s">
        <v>331</v>
      </c>
    </row>
    <row r="30" spans="1:13" ht="13.5" customHeight="1">
      <c r="A30" s="702"/>
    </row>
  </sheetData>
  <mergeCells count="25">
    <mergeCell ref="F18:J18"/>
    <mergeCell ref="C18:D18"/>
    <mergeCell ref="C17:D17"/>
    <mergeCell ref="C19:D19"/>
    <mergeCell ref="C28:D28"/>
    <mergeCell ref="C29:D29"/>
    <mergeCell ref="C20:D20"/>
    <mergeCell ref="C21:D21"/>
    <mergeCell ref="C23:D23"/>
    <mergeCell ref="C24:D24"/>
    <mergeCell ref="C25:D25"/>
    <mergeCell ref="C22:D22"/>
    <mergeCell ref="C9:D9"/>
    <mergeCell ref="C10:D10"/>
    <mergeCell ref="C12:D12"/>
    <mergeCell ref="C13:D13"/>
    <mergeCell ref="C16:D16"/>
    <mergeCell ref="C14:D14"/>
    <mergeCell ref="C15:D15"/>
    <mergeCell ref="C11:D11"/>
    <mergeCell ref="C4:D4"/>
    <mergeCell ref="C5:D5"/>
    <mergeCell ref="C6:D6"/>
    <mergeCell ref="C7:D7"/>
    <mergeCell ref="C8:D8"/>
  </mergeCells>
  <phoneticPr fontId="2"/>
  <dataValidations count="2">
    <dataValidation type="list" allowBlank="1" showInputMessage="1" showErrorMessage="1" sqref="E29" xr:uid="{00000000-0002-0000-2900-000000000000}">
      <formula1>"□,■"</formula1>
    </dataValidation>
    <dataValidation type="list" allowBlank="1" showInputMessage="1" showErrorMessage="1" sqref="K18 E5:E25" xr:uid="{807CB9A8-E2A9-49C8-B12E-0D88ADBA7496}">
      <formula1>"□,■,―"</formula1>
    </dataValidation>
  </dataValidations>
  <pageMargins left="0.98425196850393704" right="0.59055118110236227" top="0.78740157480314965" bottom="0.78740157480314965" header="0" footer="0"/>
  <pageSetup paperSize="9" scale="74"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4">
    <tabColor rgb="FF66FFFF"/>
    <pageSetUpPr fitToPage="1"/>
  </sheetPr>
  <dimension ref="A1:O60"/>
  <sheetViews>
    <sheetView showGridLines="0" view="pageBreakPreview" zoomScaleNormal="100" zoomScaleSheetLayoutView="100" workbookViewId="0">
      <selection activeCell="K5" sqref="K5:N5"/>
    </sheetView>
  </sheetViews>
  <sheetFormatPr defaultColWidth="9.109375" defaultRowHeight="18" customHeight="1"/>
  <cols>
    <col min="1" max="1" width="3" style="2" customWidth="1"/>
    <col min="2" max="3" width="3.44140625" style="2" customWidth="1"/>
    <col min="4" max="4" width="4.109375" style="2" customWidth="1"/>
    <col min="5" max="5" width="5" style="2" customWidth="1"/>
    <col min="6" max="6" width="2.6640625" style="2" customWidth="1"/>
    <col min="7" max="7" width="11.44140625" style="2" customWidth="1"/>
    <col min="8" max="8" width="7.109375" style="2" customWidth="1"/>
    <col min="9" max="14" width="8.5546875" style="2" customWidth="1"/>
    <col min="15" max="15" width="3.6640625" style="2" customWidth="1"/>
    <col min="16" max="16" width="12.109375" style="2" bestFit="1" customWidth="1"/>
    <col min="17" max="16384" width="9.109375" style="2"/>
  </cols>
  <sheetData>
    <row r="1" spans="1:15" ht="18" customHeight="1">
      <c r="A1" s="1" t="s">
        <v>68</v>
      </c>
      <c r="B1" s="1"/>
    </row>
    <row r="2" spans="1:15" ht="18" customHeight="1">
      <c r="L2" s="2001" t="s">
        <v>940</v>
      </c>
      <c r="M2" s="2001"/>
      <c r="N2" s="2001"/>
      <c r="O2" s="2001"/>
    </row>
    <row r="3" spans="1:15" ht="18" customHeight="1">
      <c r="B3" s="2" t="s">
        <v>1431</v>
      </c>
    </row>
    <row r="4" spans="1:15" ht="18" customHeight="1">
      <c r="B4" s="2" t="s">
        <v>1</v>
      </c>
    </row>
    <row r="5" spans="1:15" ht="18" customHeight="1">
      <c r="J5" s="3" t="s">
        <v>5</v>
      </c>
      <c r="K5" s="2000">
        <f>IF(基本情報!G15="","",IF(基本情報!G15="個人",基本情報!G20,基本情報!G17))</f>
        <v>0</v>
      </c>
      <c r="L5" s="2000"/>
      <c r="M5" s="2000"/>
      <c r="N5" s="2000"/>
      <c r="O5" s="2005"/>
    </row>
    <row r="6" spans="1:15" ht="18" customHeight="1">
      <c r="K6" s="2000" t="str">
        <f>IF(基本情報!G15="個人","",CONCATENATE(基本情報!G18,"　",基本情報!G20))</f>
        <v>　</v>
      </c>
      <c r="L6" s="2000"/>
      <c r="M6" s="2000"/>
      <c r="N6" s="2000"/>
      <c r="O6" s="2005"/>
    </row>
    <row r="7" spans="1:15" ht="6" hidden="1" customHeight="1">
      <c r="K7" s="8"/>
      <c r="L7" s="8"/>
      <c r="M7" s="8"/>
      <c r="N7" s="8"/>
      <c r="O7" s="3"/>
    </row>
    <row r="8" spans="1:15" ht="18" hidden="1" customHeight="1">
      <c r="J8" s="3" t="s">
        <v>985</v>
      </c>
      <c r="K8" s="1999" t="str">
        <f>IF('交-別記様式第1'!K8="","",'交-別記様式第1'!K8)</f>
        <v/>
      </c>
      <c r="L8" s="1999"/>
      <c r="M8" s="1999"/>
      <c r="N8" s="1999"/>
      <c r="O8" s="2005" t="s">
        <v>2</v>
      </c>
    </row>
    <row r="9" spans="1:15" ht="18" hidden="1" customHeight="1">
      <c r="K9" s="1999" t="str">
        <f>IF('交-別記様式第1'!K9="","",'交-別記様式第1'!K9)</f>
        <v/>
      </c>
      <c r="L9" s="1999"/>
      <c r="M9" s="1999"/>
      <c r="N9" s="1999"/>
      <c r="O9" s="2005"/>
    </row>
    <row r="11" spans="1:15" ht="18" customHeight="1">
      <c r="A11" s="2003" t="s">
        <v>1792</v>
      </c>
      <c r="B11" s="2003"/>
      <c r="C11" s="2003"/>
      <c r="D11" s="2003"/>
      <c r="E11" s="2003"/>
      <c r="F11" s="2003"/>
      <c r="G11" s="2003"/>
      <c r="H11" s="2003"/>
      <c r="I11" s="2003"/>
      <c r="J11" s="2003"/>
      <c r="K11" s="2003"/>
      <c r="L11" s="2003"/>
      <c r="M11" s="2003"/>
      <c r="N11" s="2003"/>
      <c r="O11" s="2003"/>
    </row>
    <row r="13" spans="1:15" ht="16.5" customHeight="1">
      <c r="B13" s="3759" t="s">
        <v>1807</v>
      </c>
      <c r="C13" s="3759"/>
      <c r="D13" s="3759"/>
      <c r="E13" s="3759"/>
      <c r="F13" s="3759"/>
      <c r="G13" s="3759"/>
      <c r="H13" s="3759"/>
      <c r="I13" s="3759"/>
      <c r="J13" s="3759"/>
      <c r="K13" s="3759"/>
      <c r="L13" s="3759"/>
      <c r="M13" s="3759"/>
      <c r="N13" s="3759"/>
      <c r="O13" s="9"/>
    </row>
    <row r="14" spans="1:15" ht="16.5" customHeight="1">
      <c r="B14" s="3759"/>
      <c r="C14" s="3759"/>
      <c r="D14" s="3759"/>
      <c r="E14" s="3759"/>
      <c r="F14" s="3759"/>
      <c r="G14" s="3759"/>
      <c r="H14" s="3759"/>
      <c r="I14" s="3759"/>
      <c r="J14" s="3759"/>
      <c r="K14" s="3759"/>
      <c r="L14" s="3759"/>
      <c r="M14" s="3759"/>
      <c r="N14" s="3759"/>
      <c r="O14" s="9"/>
    </row>
    <row r="15" spans="1:15" ht="16.5" customHeight="1">
      <c r="B15" s="3759"/>
      <c r="C15" s="3759"/>
      <c r="D15" s="3759"/>
      <c r="E15" s="3759"/>
      <c r="F15" s="3759"/>
      <c r="G15" s="3759"/>
      <c r="H15" s="3759"/>
      <c r="I15" s="3759"/>
      <c r="J15" s="3759"/>
      <c r="K15" s="3759"/>
      <c r="L15" s="3759"/>
      <c r="M15" s="3759"/>
      <c r="N15" s="3759"/>
      <c r="O15" s="9"/>
    </row>
    <row r="16" spans="1:15" ht="16.5" customHeight="1">
      <c r="B16" s="9"/>
      <c r="C16" s="9"/>
      <c r="D16" s="9"/>
      <c r="E16" s="9"/>
      <c r="F16" s="9"/>
      <c r="G16" s="9"/>
      <c r="H16" s="9"/>
      <c r="I16" s="9"/>
      <c r="J16" s="9"/>
      <c r="K16" s="9"/>
      <c r="L16" s="9"/>
      <c r="M16" s="9"/>
      <c r="N16" s="9"/>
    </row>
    <row r="17" spans="1:15" ht="18" customHeight="1">
      <c r="A17" s="2004" t="s">
        <v>3</v>
      </c>
      <c r="B17" s="2004"/>
      <c r="C17" s="2004"/>
      <c r="D17" s="2004"/>
      <c r="E17" s="2004"/>
      <c r="F17" s="2004"/>
      <c r="G17" s="2004"/>
      <c r="H17" s="2004"/>
      <c r="I17" s="2004"/>
      <c r="J17" s="2004"/>
      <c r="K17" s="2004"/>
      <c r="L17" s="2004"/>
      <c r="M17" s="2004"/>
      <c r="N17" s="2004"/>
      <c r="O17" s="2004"/>
    </row>
    <row r="18" spans="1:15" ht="16.5" customHeight="1"/>
    <row r="19" spans="1:15" ht="18.75" customHeight="1">
      <c r="B19" s="2" t="s">
        <v>6</v>
      </c>
    </row>
    <row r="20" spans="1:15" ht="18.75" customHeight="1">
      <c r="D20" s="2" t="s">
        <v>63</v>
      </c>
      <c r="G20" s="1999" t="str">
        <f>IF(AND(基本情報!E12="",基本情報!G12=""),"（　　　　　　　　）",CONCATENATE("（　",基本情報!D12,基本情報!E12,"-",基本情報!G12,"　）"))</f>
        <v>（　25A-　）</v>
      </c>
      <c r="H20" s="1999"/>
      <c r="I20" s="1999"/>
    </row>
    <row r="21" spans="1:15" ht="18.75" customHeight="1">
      <c r="D21" s="2" t="s">
        <v>56</v>
      </c>
      <c r="G21" s="2000" t="str">
        <f>IF(基本情報!D13="","（　　　　　　　　　　　　　　　　　　　　　　　　　　　）",CONCATENATE("（　",基本情報!D13,"　）"))</f>
        <v>（　　　　　　　　　　　　　　　　　　　　　　　　　　　）</v>
      </c>
      <c r="H21" s="2000"/>
      <c r="I21" s="2000"/>
      <c r="J21" s="2000"/>
      <c r="K21" s="2000"/>
      <c r="L21" s="2000"/>
      <c r="M21" s="2000"/>
      <c r="N21" s="2000"/>
      <c r="O21" s="2000"/>
    </row>
    <row r="22" spans="1:15" ht="18.75" customHeight="1">
      <c r="B22" s="2" t="s">
        <v>69</v>
      </c>
      <c r="I22" s="12"/>
      <c r="J22" s="12"/>
    </row>
    <row r="23" spans="1:15" ht="18.75" customHeight="1">
      <c r="D23" s="2" t="s">
        <v>70</v>
      </c>
      <c r="I23" s="2002"/>
      <c r="J23" s="2002"/>
      <c r="K23" s="2" t="s">
        <v>1360</v>
      </c>
    </row>
    <row r="24" spans="1:15" ht="18.75" customHeight="1">
      <c r="D24" s="2" t="s">
        <v>71</v>
      </c>
      <c r="I24" s="2002"/>
      <c r="J24" s="2002"/>
      <c r="K24" s="2" t="s">
        <v>1360</v>
      </c>
    </row>
    <row r="25" spans="1:15" ht="18.75" customHeight="1">
      <c r="B25" s="2" t="s">
        <v>74</v>
      </c>
      <c r="H25" s="3762" t="s">
        <v>934</v>
      </c>
      <c r="I25" s="2001"/>
      <c r="J25" s="2001"/>
      <c r="K25" s="10" t="s">
        <v>75</v>
      </c>
      <c r="L25" s="3763" t="s">
        <v>936</v>
      </c>
      <c r="M25" s="3760"/>
      <c r="N25" s="3760"/>
    </row>
    <row r="26" spans="1:15" ht="18.75" customHeight="1">
      <c r="B26" s="2" t="s">
        <v>76</v>
      </c>
    </row>
    <row r="27" spans="1:15" ht="12" customHeight="1"/>
    <row r="28" spans="1:15" ht="10.5" customHeight="1">
      <c r="C28" s="6" t="s">
        <v>66</v>
      </c>
      <c r="D28" s="6"/>
      <c r="E28" s="6"/>
      <c r="F28" s="6"/>
      <c r="G28" s="6"/>
      <c r="H28" s="6"/>
      <c r="I28" s="6"/>
      <c r="J28" s="6"/>
      <c r="K28" s="6"/>
      <c r="L28" s="6"/>
      <c r="M28" s="6"/>
      <c r="N28" s="6"/>
      <c r="O28" s="6"/>
    </row>
    <row r="29" spans="1:15" ht="10.5" customHeight="1">
      <c r="B29" s="6"/>
      <c r="D29" s="7" t="s">
        <v>15</v>
      </c>
      <c r="E29" s="6" t="s">
        <v>77</v>
      </c>
      <c r="F29" s="6"/>
      <c r="G29" s="6"/>
      <c r="H29" s="6"/>
      <c r="I29" s="6"/>
      <c r="J29" s="6"/>
      <c r="K29" s="6"/>
      <c r="M29" s="6" t="s">
        <v>12</v>
      </c>
      <c r="N29" s="6"/>
      <c r="O29" s="6"/>
    </row>
    <row r="30" spans="1:15" ht="10.5" customHeight="1">
      <c r="B30" s="6"/>
      <c r="D30" s="7" t="s">
        <v>17</v>
      </c>
      <c r="E30" s="6" t="s">
        <v>78</v>
      </c>
      <c r="F30" s="6"/>
      <c r="G30" s="6"/>
      <c r="H30" s="6"/>
      <c r="I30" s="6"/>
      <c r="J30" s="6"/>
      <c r="K30" s="6"/>
      <c r="M30" s="6" t="s">
        <v>9</v>
      </c>
      <c r="N30" s="6"/>
      <c r="O30" s="6"/>
    </row>
    <row r="31" spans="1:15" ht="10.5" customHeight="1">
      <c r="B31" s="6"/>
      <c r="D31" s="7" t="s">
        <v>18</v>
      </c>
      <c r="E31" s="6" t="s">
        <v>79</v>
      </c>
      <c r="F31" s="6"/>
      <c r="G31" s="6"/>
      <c r="H31" s="6"/>
      <c r="I31" s="6"/>
      <c r="J31" s="6"/>
      <c r="K31" s="6"/>
      <c r="M31" s="6" t="s">
        <v>82</v>
      </c>
      <c r="N31" s="6"/>
      <c r="O31" s="6"/>
    </row>
    <row r="32" spans="1:15" ht="10.5" customHeight="1">
      <c r="B32" s="6"/>
      <c r="D32" s="7" t="s">
        <v>19</v>
      </c>
      <c r="E32" s="6" t="s">
        <v>80</v>
      </c>
      <c r="F32" s="6"/>
      <c r="G32" s="6"/>
      <c r="H32" s="6"/>
      <c r="I32" s="6"/>
      <c r="J32" s="6"/>
      <c r="K32" s="6"/>
      <c r="M32" s="6" t="s">
        <v>83</v>
      </c>
      <c r="N32" s="6"/>
      <c r="O32" s="6"/>
    </row>
    <row r="33" spans="2:15" ht="10.5" customHeight="1">
      <c r="B33" s="6"/>
      <c r="D33" s="7" t="s">
        <v>23</v>
      </c>
      <c r="E33" s="6" t="s">
        <v>81</v>
      </c>
      <c r="F33" s="6"/>
      <c r="G33" s="6"/>
      <c r="H33" s="6"/>
      <c r="I33" s="6"/>
      <c r="J33" s="6"/>
      <c r="K33" s="6"/>
      <c r="M33" s="6" t="s">
        <v>84</v>
      </c>
      <c r="N33" s="6"/>
      <c r="O33" s="6"/>
    </row>
    <row r="34" spans="2:15" ht="10.5" customHeight="1">
      <c r="B34" s="6"/>
      <c r="D34" s="7" t="s">
        <v>24</v>
      </c>
      <c r="E34" s="6" t="s">
        <v>1728</v>
      </c>
      <c r="F34" s="6"/>
      <c r="G34" s="6"/>
      <c r="H34" s="6"/>
      <c r="I34" s="6"/>
      <c r="J34" s="6"/>
      <c r="K34" s="6"/>
      <c r="M34" s="6" t="s">
        <v>1542</v>
      </c>
      <c r="N34" s="6"/>
      <c r="O34" s="6"/>
    </row>
    <row r="35" spans="2:15" ht="10.5" customHeight="1">
      <c r="B35" s="6"/>
      <c r="D35" s="6"/>
      <c r="E35" s="6"/>
      <c r="F35" s="6"/>
      <c r="G35" s="6"/>
      <c r="H35" s="6"/>
      <c r="I35" s="6"/>
      <c r="J35" s="6"/>
      <c r="K35" s="6"/>
      <c r="L35" s="6"/>
      <c r="M35" s="6"/>
      <c r="N35" s="6"/>
      <c r="O35" s="6"/>
    </row>
    <row r="36" spans="2:15" ht="10.5" customHeight="1">
      <c r="C36" s="6" t="s">
        <v>67</v>
      </c>
      <c r="E36" s="6"/>
      <c r="F36" s="6"/>
      <c r="G36" s="6"/>
      <c r="H36" s="6"/>
      <c r="I36" s="6"/>
      <c r="J36" s="6"/>
      <c r="K36" s="6"/>
      <c r="L36" s="6"/>
      <c r="M36" s="6"/>
      <c r="N36" s="6"/>
      <c r="O36" s="6"/>
    </row>
    <row r="37" spans="2:15" ht="10.5" customHeight="1">
      <c r="B37" s="6"/>
      <c r="D37" s="7" t="s">
        <v>91</v>
      </c>
      <c r="E37" s="6" t="s">
        <v>1097</v>
      </c>
      <c r="F37" s="6"/>
      <c r="G37" s="6"/>
      <c r="H37" s="6"/>
      <c r="I37" s="6"/>
      <c r="J37" s="6"/>
      <c r="K37" s="6"/>
      <c r="L37" s="6"/>
      <c r="M37" s="6" t="s">
        <v>1520</v>
      </c>
      <c r="N37" s="6"/>
      <c r="O37" s="6"/>
    </row>
    <row r="38" spans="2:15" ht="10.5" customHeight="1">
      <c r="B38" s="6"/>
      <c r="D38" s="7" t="s">
        <v>17</v>
      </c>
      <c r="E38" s="6" t="s">
        <v>85</v>
      </c>
      <c r="F38" s="6"/>
      <c r="G38" s="6"/>
      <c r="H38" s="6"/>
      <c r="I38" s="6"/>
      <c r="J38" s="6"/>
      <c r="K38" s="6"/>
      <c r="L38" s="6"/>
      <c r="M38" s="6" t="s">
        <v>1522</v>
      </c>
      <c r="N38" s="6"/>
      <c r="O38" s="6"/>
    </row>
    <row r="39" spans="2:15" ht="10.5" customHeight="1">
      <c r="B39" s="6"/>
      <c r="D39" s="7" t="s">
        <v>18</v>
      </c>
      <c r="E39" s="6" t="s">
        <v>86</v>
      </c>
      <c r="F39" s="6"/>
      <c r="G39" s="6"/>
      <c r="H39" s="6"/>
      <c r="I39" s="6"/>
      <c r="J39" s="6"/>
      <c r="K39" s="6"/>
      <c r="L39" s="6"/>
      <c r="M39" s="6" t="s">
        <v>1529</v>
      </c>
      <c r="N39" s="6"/>
      <c r="O39" s="6"/>
    </row>
    <row r="40" spans="2:15" ht="10.5" customHeight="1">
      <c r="B40" s="6"/>
      <c r="D40" s="7" t="s">
        <v>19</v>
      </c>
      <c r="E40" s="6" t="s">
        <v>87</v>
      </c>
      <c r="F40" s="6"/>
      <c r="G40" s="6"/>
      <c r="H40" s="6"/>
      <c r="I40" s="6"/>
      <c r="J40" s="6"/>
      <c r="K40" s="6"/>
      <c r="L40" s="6"/>
      <c r="M40" s="6" t="s">
        <v>54</v>
      </c>
      <c r="N40" s="6"/>
      <c r="O40" s="6"/>
    </row>
    <row r="41" spans="2:15" ht="10.5" customHeight="1">
      <c r="B41" s="6"/>
      <c r="D41" s="7" t="s">
        <v>23</v>
      </c>
      <c r="E41" s="6" t="s">
        <v>1516</v>
      </c>
      <c r="F41" s="6"/>
      <c r="G41" s="6"/>
      <c r="H41" s="6"/>
      <c r="I41" s="6"/>
      <c r="J41" s="6"/>
      <c r="K41" s="6"/>
      <c r="L41" s="6"/>
      <c r="M41" s="6" t="s">
        <v>1674</v>
      </c>
      <c r="N41" s="6"/>
      <c r="O41" s="6"/>
    </row>
    <row r="42" spans="2:15" ht="10.5" customHeight="1">
      <c r="B42" s="6"/>
      <c r="D42" s="7" t="s">
        <v>24</v>
      </c>
      <c r="E42" s="6" t="s">
        <v>998</v>
      </c>
      <c r="F42" s="6"/>
      <c r="G42" s="6"/>
      <c r="H42" s="6"/>
      <c r="I42" s="6"/>
      <c r="J42" s="6"/>
      <c r="K42" s="6"/>
      <c r="L42" s="6"/>
      <c r="M42" s="6" t="s">
        <v>1543</v>
      </c>
      <c r="N42" s="6"/>
      <c r="O42" s="6"/>
    </row>
    <row r="43" spans="2:15" ht="10.5" customHeight="1">
      <c r="B43" s="6"/>
      <c r="D43" s="7" t="s">
        <v>25</v>
      </c>
      <c r="E43" s="6" t="s">
        <v>88</v>
      </c>
      <c r="F43" s="6"/>
      <c r="G43" s="6"/>
      <c r="H43" s="6"/>
      <c r="I43" s="6"/>
      <c r="J43" s="6"/>
      <c r="K43" s="6"/>
      <c r="L43" s="6"/>
      <c r="M43" s="6" t="s">
        <v>1674</v>
      </c>
      <c r="N43" s="6"/>
      <c r="O43" s="6"/>
    </row>
    <row r="44" spans="2:15" ht="10.5" customHeight="1">
      <c r="B44" s="6"/>
      <c r="E44" s="6" t="s">
        <v>977</v>
      </c>
      <c r="F44" s="6"/>
      <c r="G44" s="6"/>
      <c r="H44" s="6"/>
      <c r="I44" s="6"/>
      <c r="J44" s="6"/>
      <c r="K44" s="6"/>
      <c r="L44" s="6"/>
      <c r="M44" s="6"/>
      <c r="N44" s="6"/>
      <c r="O44" s="6"/>
    </row>
    <row r="45" spans="2:15" ht="10.5" customHeight="1">
      <c r="B45" s="6"/>
      <c r="D45" s="7" t="s">
        <v>1098</v>
      </c>
      <c r="E45" s="6" t="s">
        <v>89</v>
      </c>
      <c r="F45" s="6"/>
      <c r="G45" s="6"/>
      <c r="H45" s="6"/>
      <c r="I45" s="6"/>
      <c r="J45" s="6"/>
      <c r="K45" s="6"/>
      <c r="L45" s="6"/>
      <c r="M45" s="6" t="s">
        <v>54</v>
      </c>
      <c r="N45" s="6"/>
      <c r="O45" s="6"/>
    </row>
    <row r="46" spans="2:15" ht="10.5" customHeight="1">
      <c r="B46" s="6"/>
      <c r="D46" s="7" t="s">
        <v>27</v>
      </c>
      <c r="E46" s="6" t="s">
        <v>1066</v>
      </c>
      <c r="F46" s="6"/>
      <c r="G46" s="6"/>
      <c r="H46" s="6"/>
      <c r="I46" s="6"/>
      <c r="J46" s="6"/>
      <c r="K46" s="6"/>
      <c r="L46" s="6"/>
      <c r="M46" s="6" t="s">
        <v>12</v>
      </c>
      <c r="N46" s="6"/>
      <c r="O46" s="6"/>
    </row>
    <row r="47" spans="2:15" ht="10.5" customHeight="1">
      <c r="B47" s="6"/>
      <c r="D47" s="7"/>
      <c r="E47" s="6" t="s">
        <v>1808</v>
      </c>
      <c r="F47" s="6"/>
      <c r="G47" s="6"/>
      <c r="H47" s="6"/>
      <c r="I47" s="6"/>
      <c r="J47" s="6"/>
      <c r="K47" s="6"/>
      <c r="L47" s="6"/>
      <c r="M47" s="6"/>
      <c r="N47" s="6"/>
      <c r="O47" s="6"/>
    </row>
    <row r="48" spans="2:15" ht="10.5" customHeight="1">
      <c r="B48" s="6"/>
      <c r="D48" s="7" t="s">
        <v>1099</v>
      </c>
      <c r="E48" s="6" t="s">
        <v>1072</v>
      </c>
      <c r="F48" s="6"/>
      <c r="G48" s="6"/>
      <c r="H48" s="6"/>
      <c r="I48" s="6"/>
      <c r="J48" s="6"/>
      <c r="K48" s="6"/>
      <c r="L48" s="6"/>
      <c r="M48" s="6" t="s">
        <v>12</v>
      </c>
      <c r="N48" s="6"/>
      <c r="O48" s="6"/>
    </row>
    <row r="49" spans="2:15" ht="10.5" customHeight="1">
      <c r="B49" s="6"/>
      <c r="D49" s="7" t="s">
        <v>29</v>
      </c>
      <c r="E49" s="6" t="s">
        <v>1361</v>
      </c>
      <c r="F49" s="6"/>
      <c r="G49" s="6"/>
      <c r="H49" s="6"/>
      <c r="I49" s="6"/>
      <c r="J49" s="6"/>
      <c r="K49" s="6"/>
      <c r="L49" s="6"/>
      <c r="M49" s="6"/>
      <c r="N49" s="6"/>
      <c r="O49" s="6"/>
    </row>
    <row r="50" spans="2:15" ht="10.5" customHeight="1">
      <c r="B50" s="6"/>
      <c r="E50" s="6" t="s">
        <v>1362</v>
      </c>
      <c r="F50" s="6"/>
      <c r="G50" s="6"/>
      <c r="H50" s="6"/>
      <c r="I50" s="6"/>
      <c r="J50" s="6"/>
      <c r="K50" s="6"/>
      <c r="L50" s="6"/>
      <c r="M50" s="6" t="s">
        <v>1543</v>
      </c>
      <c r="N50" s="6"/>
      <c r="O50" s="6"/>
    </row>
    <row r="51" spans="2:15" ht="10.5" customHeight="1">
      <c r="B51" s="6"/>
      <c r="D51" s="7" t="s">
        <v>1100</v>
      </c>
      <c r="E51" s="6" t="s">
        <v>1712</v>
      </c>
      <c r="F51" s="6"/>
      <c r="G51" s="6"/>
      <c r="H51" s="6"/>
      <c r="I51" s="6"/>
      <c r="J51" s="6"/>
      <c r="K51" s="6"/>
      <c r="L51" s="6"/>
      <c r="M51" s="6" t="s">
        <v>1543</v>
      </c>
      <c r="N51" s="6"/>
      <c r="O51" s="6"/>
    </row>
    <row r="52" spans="2:15" ht="10.5" customHeight="1">
      <c r="B52" s="6"/>
      <c r="D52" s="7" t="s">
        <v>1101</v>
      </c>
      <c r="E52" s="6" t="s">
        <v>90</v>
      </c>
      <c r="F52" s="6"/>
      <c r="G52" s="6"/>
      <c r="H52" s="6"/>
      <c r="I52" s="6"/>
      <c r="J52" s="6"/>
      <c r="K52" s="6"/>
      <c r="L52" s="6"/>
      <c r="M52" s="6"/>
      <c r="N52" s="6"/>
      <c r="O52" s="6"/>
    </row>
    <row r="53" spans="2:15" ht="10.5" customHeight="1">
      <c r="B53" s="6"/>
      <c r="D53" s="6"/>
      <c r="E53" s="6"/>
      <c r="F53" s="6"/>
      <c r="G53" s="6"/>
      <c r="H53" s="6"/>
      <c r="I53" s="6"/>
      <c r="J53" s="6"/>
      <c r="K53" s="6"/>
      <c r="L53" s="6"/>
      <c r="M53" s="6"/>
      <c r="N53" s="6"/>
      <c r="O53" s="6"/>
    </row>
    <row r="54" spans="2:15" ht="10.5" customHeight="1"/>
    <row r="56" spans="2:15" ht="42" customHeight="1">
      <c r="B56" s="3761"/>
      <c r="C56" s="3761"/>
      <c r="D56" s="3761"/>
      <c r="E56" s="3761"/>
      <c r="F56" s="3761"/>
      <c r="G56" s="3761"/>
      <c r="H56" s="3761"/>
      <c r="I56" s="3761"/>
      <c r="J56" s="3761"/>
      <c r="K56" s="3761"/>
      <c r="L56" s="3761"/>
      <c r="M56" s="3761"/>
      <c r="N56" s="3761"/>
    </row>
    <row r="58" spans="2:15" ht="18" customHeight="1">
      <c r="B58" s="2005"/>
      <c r="C58" s="2005"/>
      <c r="D58" s="2005"/>
      <c r="E58" s="2005"/>
      <c r="F58" s="2005"/>
      <c r="G58" s="3760"/>
      <c r="H58" s="3760"/>
      <c r="I58" s="3760"/>
      <c r="K58" s="3761"/>
      <c r="L58" s="3761"/>
      <c r="M58" s="3761"/>
      <c r="N58" s="3761"/>
    </row>
    <row r="59" spans="2:15" ht="18" customHeight="1">
      <c r="B59" s="3760"/>
      <c r="C59" s="3760"/>
      <c r="D59" s="3760"/>
      <c r="E59" s="3760"/>
      <c r="F59" s="3760"/>
      <c r="G59" s="3760"/>
      <c r="H59" s="3760"/>
      <c r="I59" s="3760"/>
      <c r="J59" s="3760"/>
      <c r="K59" s="3760"/>
      <c r="L59" s="3760"/>
      <c r="M59" s="3760"/>
      <c r="N59" s="3760"/>
    </row>
    <row r="60" spans="2:15" ht="18" customHeight="1">
      <c r="B60" s="3760"/>
      <c r="C60" s="3760"/>
      <c r="D60" s="3760"/>
      <c r="E60" s="3760"/>
      <c r="F60" s="3760"/>
      <c r="G60" s="3760"/>
      <c r="H60" s="3760"/>
      <c r="I60" s="3760"/>
      <c r="J60" s="3760"/>
      <c r="K60" s="3760"/>
      <c r="L60" s="3760"/>
      <c r="M60" s="3760"/>
      <c r="N60" s="3760"/>
    </row>
  </sheetData>
  <mergeCells count="22">
    <mergeCell ref="H25:J25"/>
    <mergeCell ref="L25:N25"/>
    <mergeCell ref="G20:I20"/>
    <mergeCell ref="G21:O21"/>
    <mergeCell ref="I23:J23"/>
    <mergeCell ref="I24:J24"/>
    <mergeCell ref="B60:N60"/>
    <mergeCell ref="B56:N56"/>
    <mergeCell ref="B58:F58"/>
    <mergeCell ref="G58:I58"/>
    <mergeCell ref="K58:N58"/>
    <mergeCell ref="B59:N59"/>
    <mergeCell ref="L2:O2"/>
    <mergeCell ref="K6:N6"/>
    <mergeCell ref="A11:O11"/>
    <mergeCell ref="A17:O17"/>
    <mergeCell ref="K8:N8"/>
    <mergeCell ref="O8:O9"/>
    <mergeCell ref="K9:N9"/>
    <mergeCell ref="K5:N5"/>
    <mergeCell ref="O5:O6"/>
    <mergeCell ref="B13:N15"/>
  </mergeCells>
  <phoneticPr fontId="2"/>
  <pageMargins left="0.98425196850393704" right="0.39370078740157483" top="0.59055118110236227" bottom="0.59055118110236227" header="0" footer="0"/>
  <pageSetup paperSize="9" fitToWidth="0"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5">
    <tabColor rgb="FF66FFFF"/>
  </sheetPr>
  <dimension ref="A1:I34"/>
  <sheetViews>
    <sheetView showGridLines="0" view="pageBreakPreview" zoomScaleNormal="100" zoomScaleSheetLayoutView="100" workbookViewId="0">
      <selection activeCell="G8" sqref="G8"/>
    </sheetView>
  </sheetViews>
  <sheetFormatPr defaultColWidth="9.6640625" defaultRowHeight="13.2"/>
  <cols>
    <col min="1" max="1" width="7" style="698" customWidth="1"/>
    <col min="2" max="2" width="3.88671875" style="698" customWidth="1"/>
    <col min="3" max="3" width="1.6640625" style="698" customWidth="1"/>
    <col min="4" max="4" width="10" style="698" customWidth="1"/>
    <col min="5" max="5" width="22.6640625" style="698" customWidth="1"/>
    <col min="6" max="6" width="1.6640625" style="698" customWidth="1"/>
    <col min="7" max="7" width="23" style="698" customWidth="1"/>
    <col min="8" max="8" width="22.6640625" style="698" customWidth="1"/>
    <col min="9" max="16384" width="9.6640625" style="698"/>
  </cols>
  <sheetData>
    <row r="1" spans="1:9" ht="15" customHeight="1">
      <c r="A1" s="56"/>
      <c r="B1" s="138"/>
      <c r="C1" s="138"/>
      <c r="D1" s="138"/>
      <c r="E1" s="138"/>
      <c r="F1" s="138"/>
      <c r="G1" s="138"/>
      <c r="H1" s="139" t="s">
        <v>949</v>
      </c>
    </row>
    <row r="2" spans="1:9" ht="36" customHeight="1">
      <c r="A2" s="589"/>
      <c r="B2" s="56"/>
      <c r="C2" s="56"/>
      <c r="D2" s="56"/>
      <c r="E2" s="56"/>
      <c r="F2" s="56"/>
      <c r="G2" s="56"/>
      <c r="H2" s="56"/>
    </row>
    <row r="3" spans="1:9" ht="21" customHeight="1">
      <c r="A3" s="3774" t="s">
        <v>849</v>
      </c>
      <c r="B3" s="2121"/>
      <c r="C3" s="2121"/>
      <c r="D3" s="2121"/>
      <c r="E3" s="2121"/>
      <c r="F3" s="2121"/>
      <c r="G3" s="2121"/>
      <c r="H3" s="2121"/>
    </row>
    <row r="4" spans="1:9" ht="39" customHeight="1">
      <c r="A4" s="590"/>
      <c r="B4" s="56"/>
      <c r="C4" s="56"/>
      <c r="D4" s="56"/>
      <c r="E4" s="56"/>
      <c r="F4" s="56"/>
      <c r="G4" s="56"/>
      <c r="H4" s="56"/>
    </row>
    <row r="5" spans="1:9" ht="39" customHeight="1">
      <c r="A5" s="590"/>
      <c r="B5" s="56"/>
      <c r="C5" s="56"/>
      <c r="D5" s="56"/>
      <c r="E5" s="56"/>
      <c r="F5" s="56"/>
      <c r="G5" s="56"/>
      <c r="H5" s="56"/>
    </row>
    <row r="6" spans="1:9" ht="15" customHeight="1">
      <c r="A6" s="3775" t="s">
        <v>1264</v>
      </c>
      <c r="B6" s="2121"/>
      <c r="C6" s="2121"/>
      <c r="D6" s="2121"/>
      <c r="E6" s="2121"/>
      <c r="F6" s="2121"/>
      <c r="G6" s="2121"/>
      <c r="H6" s="2121"/>
    </row>
    <row r="7" spans="1:9" ht="27.75" customHeight="1" thickBot="1">
      <c r="A7" s="3776" t="s">
        <v>850</v>
      </c>
      <c r="B7" s="3777"/>
      <c r="C7" s="3777"/>
      <c r="D7" s="3777"/>
      <c r="E7" s="3777"/>
      <c r="F7" s="3777"/>
      <c r="G7" s="591" t="s">
        <v>851</v>
      </c>
      <c r="H7" s="592" t="s">
        <v>852</v>
      </c>
    </row>
    <row r="8" spans="1:9" ht="42.6" customHeight="1" thickTop="1">
      <c r="A8" s="3778" t="s">
        <v>853</v>
      </c>
      <c r="B8" s="593">
        <v>1</v>
      </c>
      <c r="C8" s="594"/>
      <c r="D8" s="3780" t="s">
        <v>854</v>
      </c>
      <c r="E8" s="3780"/>
      <c r="F8" s="595"/>
      <c r="G8" s="596"/>
      <c r="H8" s="597"/>
    </row>
    <row r="9" spans="1:9" ht="42.6" customHeight="1">
      <c r="A9" s="3779"/>
      <c r="B9" s="598">
        <v>2</v>
      </c>
      <c r="C9" s="599"/>
      <c r="D9" s="3766" t="s">
        <v>855</v>
      </c>
      <c r="E9" s="3766"/>
      <c r="F9" s="600"/>
      <c r="G9" s="601"/>
      <c r="H9" s="602"/>
    </row>
    <row r="10" spans="1:9" ht="42.6" customHeight="1">
      <c r="A10" s="3779" t="s">
        <v>856</v>
      </c>
      <c r="B10" s="598">
        <v>3</v>
      </c>
      <c r="C10" s="599"/>
      <c r="D10" s="3766" t="s">
        <v>857</v>
      </c>
      <c r="E10" s="3766"/>
      <c r="F10" s="600"/>
      <c r="G10" s="601"/>
      <c r="H10" s="602"/>
    </row>
    <row r="11" spans="1:9" ht="42.6" customHeight="1">
      <c r="A11" s="3779"/>
      <c r="B11" s="598">
        <v>4</v>
      </c>
      <c r="C11" s="599"/>
      <c r="D11" s="3766" t="s">
        <v>858</v>
      </c>
      <c r="E11" s="3766"/>
      <c r="F11" s="600"/>
      <c r="G11" s="601"/>
      <c r="H11" s="602"/>
    </row>
    <row r="12" spans="1:9" ht="21.3" customHeight="1">
      <c r="A12" s="2256">
        <v>5</v>
      </c>
      <c r="B12" s="3782" t="s">
        <v>859</v>
      </c>
      <c r="C12" s="3783"/>
      <c r="D12" s="3783"/>
      <c r="E12" s="3783"/>
      <c r="F12" s="3784"/>
      <c r="G12" s="3785" t="str">
        <f>IF(AND(G9="",G11=""),"",G11-G9)</f>
        <v/>
      </c>
      <c r="H12" s="3769"/>
    </row>
    <row r="13" spans="1:9" ht="21.3" customHeight="1" thickBot="1">
      <c r="A13" s="3781"/>
      <c r="B13" s="3770" t="s">
        <v>860</v>
      </c>
      <c r="C13" s="3771"/>
      <c r="D13" s="3771"/>
      <c r="E13" s="3771"/>
      <c r="F13" s="3772"/>
      <c r="G13" s="3785"/>
      <c r="H13" s="3769"/>
    </row>
    <row r="14" spans="1:9" ht="42.6" customHeight="1" thickBot="1">
      <c r="A14" s="603">
        <v>6</v>
      </c>
      <c r="B14" s="3773" t="s">
        <v>861</v>
      </c>
      <c r="C14" s="3773"/>
      <c r="D14" s="3773"/>
      <c r="E14" s="3773"/>
      <c r="F14" s="3773"/>
      <c r="G14" s="604"/>
      <c r="H14" s="605"/>
    </row>
    <row r="15" spans="1:9" ht="21.3" customHeight="1">
      <c r="A15" s="3767">
        <v>7</v>
      </c>
      <c r="B15" s="3768" t="s">
        <v>862</v>
      </c>
      <c r="C15" s="3768"/>
      <c r="D15" s="3768"/>
      <c r="E15" s="3768"/>
      <c r="F15" s="3768"/>
      <c r="G15" s="3786"/>
      <c r="H15" s="3788"/>
      <c r="I15" s="3764"/>
    </row>
    <row r="16" spans="1:9" ht="21.3" customHeight="1">
      <c r="A16" s="2256"/>
      <c r="B16" s="3765" t="s">
        <v>863</v>
      </c>
      <c r="C16" s="3765"/>
      <c r="D16" s="3765"/>
      <c r="E16" s="3765"/>
      <c r="F16" s="3765"/>
      <c r="G16" s="3787"/>
      <c r="H16" s="3789"/>
      <c r="I16" s="3764"/>
    </row>
    <row r="17" spans="1:8" ht="21" customHeight="1">
      <c r="A17" s="589"/>
      <c r="B17" s="56"/>
      <c r="C17" s="56"/>
      <c r="D17" s="56"/>
      <c r="E17" s="56"/>
      <c r="F17" s="56"/>
      <c r="G17" s="56"/>
      <c r="H17" s="56"/>
    </row>
    <row r="18" spans="1:8" ht="18" customHeight="1">
      <c r="A18" s="2130" t="s">
        <v>864</v>
      </c>
      <c r="B18" s="2121"/>
      <c r="C18" s="2121"/>
      <c r="D18" s="2121"/>
      <c r="E18" s="2121"/>
      <c r="F18" s="2121"/>
      <c r="G18" s="2121"/>
      <c r="H18" s="2121"/>
    </row>
    <row r="19" spans="1:8" ht="18" customHeight="1">
      <c r="A19" s="2130" t="s">
        <v>865</v>
      </c>
      <c r="B19" s="2121"/>
      <c r="C19" s="2121"/>
      <c r="D19" s="2121"/>
      <c r="E19" s="2121"/>
      <c r="F19" s="2121"/>
      <c r="G19" s="2121"/>
      <c r="H19" s="2121"/>
    </row>
    <row r="20" spans="1:8" ht="18.75" customHeight="1">
      <c r="A20" s="58"/>
      <c r="B20" s="56"/>
      <c r="C20" s="56"/>
      <c r="D20" s="56"/>
      <c r="E20" s="56"/>
      <c r="F20" s="56"/>
      <c r="G20" s="56"/>
      <c r="H20" s="56"/>
    </row>
    <row r="21" spans="1:8" ht="18.75" customHeight="1">
      <c r="A21" s="56"/>
      <c r="B21" s="56"/>
      <c r="C21" s="56"/>
      <c r="D21" s="56"/>
      <c r="E21" s="56"/>
      <c r="F21" s="56"/>
      <c r="G21" s="56"/>
      <c r="H21" s="56"/>
    </row>
    <row r="22" spans="1:8" ht="18.75" customHeight="1">
      <c r="A22" s="589"/>
      <c r="B22" s="56"/>
      <c r="C22" s="56"/>
      <c r="D22" s="56"/>
      <c r="E22" s="56"/>
      <c r="F22" s="56"/>
      <c r="G22" s="56"/>
      <c r="H22" s="56"/>
    </row>
    <row r="23" spans="1:8" ht="18.75" customHeight="1">
      <c r="A23" s="589"/>
      <c r="B23" s="56"/>
      <c r="C23" s="56"/>
      <c r="D23" s="56"/>
      <c r="E23" s="56"/>
      <c r="F23" s="56"/>
      <c r="G23" s="56"/>
      <c r="H23" s="56"/>
    </row>
    <row r="24" spans="1:8" ht="18.75" customHeight="1">
      <c r="A24" s="56"/>
      <c r="B24" s="56"/>
      <c r="C24" s="56"/>
      <c r="D24" s="56"/>
      <c r="E24" s="56"/>
      <c r="F24" s="56"/>
      <c r="G24" s="56"/>
      <c r="H24" s="56"/>
    </row>
    <row r="25" spans="1:8" ht="18.75" customHeight="1">
      <c r="A25" s="56"/>
      <c r="B25" s="56"/>
      <c r="C25" s="56"/>
      <c r="D25" s="56"/>
      <c r="E25" s="56"/>
      <c r="F25" s="56"/>
      <c r="G25" s="56"/>
      <c r="H25" s="56"/>
    </row>
    <row r="26" spans="1:8" ht="18.75" customHeight="1">
      <c r="A26" s="56"/>
      <c r="B26" s="56"/>
      <c r="C26" s="56"/>
      <c r="D26" s="56"/>
      <c r="E26" s="56"/>
      <c r="F26" s="56"/>
      <c r="G26" s="56"/>
      <c r="H26" s="56"/>
    </row>
    <row r="27" spans="1:8" ht="18.75" customHeight="1">
      <c r="A27" s="56"/>
      <c r="B27" s="56"/>
      <c r="C27" s="56"/>
      <c r="D27" s="56"/>
      <c r="E27" s="56"/>
      <c r="F27" s="56"/>
      <c r="G27" s="56"/>
      <c r="H27" s="56"/>
    </row>
    <row r="28" spans="1:8" ht="18.75" customHeight="1">
      <c r="A28" s="56"/>
      <c r="B28" s="56"/>
      <c r="C28" s="56"/>
      <c r="D28" s="56"/>
      <c r="E28" s="56"/>
      <c r="F28" s="56"/>
      <c r="G28" s="56"/>
      <c r="H28" s="56"/>
    </row>
    <row r="29" spans="1:8" ht="18.75" customHeight="1">
      <c r="A29" s="56"/>
      <c r="B29" s="56"/>
      <c r="C29" s="56"/>
      <c r="D29" s="56"/>
      <c r="E29" s="56"/>
      <c r="F29" s="56"/>
      <c r="G29" s="56"/>
      <c r="H29" s="56"/>
    </row>
    <row r="30" spans="1:8" ht="18.75" customHeight="1">
      <c r="A30" s="56"/>
      <c r="B30" s="56"/>
      <c r="C30" s="56"/>
      <c r="D30" s="56"/>
      <c r="E30" s="56"/>
      <c r="F30" s="56"/>
      <c r="G30" s="56"/>
      <c r="H30" s="56"/>
    </row>
    <row r="31" spans="1:8" ht="18.75" customHeight="1">
      <c r="A31" s="56"/>
      <c r="B31" s="56"/>
      <c r="C31" s="56"/>
      <c r="D31" s="56"/>
      <c r="E31" s="56"/>
      <c r="F31" s="56"/>
      <c r="G31" s="56"/>
      <c r="H31" s="56"/>
    </row>
    <row r="32" spans="1:8" ht="18.75" customHeight="1">
      <c r="A32" s="2117" t="str">
        <f>IF(基本情報!D13="","事業名：　　　　　　　　　　　　　　　　　　　　",CONCATENATE("事業名：",IF(基本情報!D13="","",基本情報!D13)))</f>
        <v>事業名：　　　　　　　　　　　　　　　　　　　　</v>
      </c>
      <c r="B32" s="2117"/>
      <c r="C32" s="2117"/>
      <c r="D32" s="2117"/>
      <c r="E32" s="2117"/>
      <c r="F32" s="2117"/>
      <c r="G32" s="2117"/>
      <c r="H32" s="2117"/>
    </row>
    <row r="33" spans="1:8" ht="18.75" customHeight="1">
      <c r="A33" s="56"/>
      <c r="B33" s="56"/>
      <c r="C33" s="56"/>
      <c r="D33" s="56"/>
      <c r="E33" s="56"/>
      <c r="F33" s="56"/>
      <c r="G33" s="56"/>
      <c r="H33" s="56"/>
    </row>
    <row r="34" spans="1:8" ht="18.75" customHeight="1"/>
  </sheetData>
  <mergeCells count="24">
    <mergeCell ref="A32:H32"/>
    <mergeCell ref="A3:H3"/>
    <mergeCell ref="A6:H6"/>
    <mergeCell ref="A7:F7"/>
    <mergeCell ref="A8:A9"/>
    <mergeCell ref="A10:A11"/>
    <mergeCell ref="A18:H18"/>
    <mergeCell ref="A19:H19"/>
    <mergeCell ref="D8:E8"/>
    <mergeCell ref="D9:E9"/>
    <mergeCell ref="A12:A13"/>
    <mergeCell ref="B12:F12"/>
    <mergeCell ref="G12:G13"/>
    <mergeCell ref="D10:E10"/>
    <mergeCell ref="G15:G16"/>
    <mergeCell ref="H15:H16"/>
    <mergeCell ref="I15:I16"/>
    <mergeCell ref="B16:F16"/>
    <mergeCell ref="D11:E11"/>
    <mergeCell ref="A15:A16"/>
    <mergeCell ref="B15:F15"/>
    <mergeCell ref="H12:H13"/>
    <mergeCell ref="B13:F13"/>
    <mergeCell ref="B14:F14"/>
  </mergeCells>
  <phoneticPr fontId="2"/>
  <pageMargins left="0.98425196850393704" right="0.59055118110236227" top="0.59055118110236227" bottom="0.59055118110236227" header="0" footer="0"/>
  <pageSetup paperSize="9" scale="96" fitToWidth="0" fitToHeight="0"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7F6EB-E2B6-491F-BA3B-2CE66EB11B24}">
  <sheetPr codeName="Sheet46">
    <tabColor rgb="FF66FFFF"/>
    <pageSetUpPr fitToPage="1"/>
  </sheetPr>
  <dimension ref="A1:Q47"/>
  <sheetViews>
    <sheetView showGridLines="0" view="pageBreakPreview" zoomScale="85" zoomScaleNormal="100" zoomScaleSheetLayoutView="85" workbookViewId="0">
      <selection activeCell="E8" sqref="E8"/>
    </sheetView>
  </sheetViews>
  <sheetFormatPr defaultColWidth="10.33203125" defaultRowHeight="18"/>
  <cols>
    <col min="1" max="1" width="5.6640625" style="1623" customWidth="1"/>
    <col min="2" max="2" width="12.6640625" style="1623" customWidth="1"/>
    <col min="3" max="3" width="18.6640625" style="1623" customWidth="1"/>
    <col min="4" max="4" width="3.6640625" style="1623" customWidth="1"/>
    <col min="5" max="5" width="15.6640625" style="1623" customWidth="1"/>
    <col min="6" max="7" width="3.6640625" style="1623" customWidth="1"/>
    <col min="8" max="8" width="15.6640625" style="1623" customWidth="1"/>
    <col min="9" max="10" width="3.6640625" style="1623" customWidth="1"/>
    <col min="11" max="11" width="15.6640625" style="1623" customWidth="1"/>
    <col min="12" max="12" width="3.6640625" style="1623" customWidth="1"/>
    <col min="13" max="13" width="9.88671875" style="1623" customWidth="1"/>
    <col min="14" max="14" width="3.6640625" style="1623" customWidth="1"/>
    <col min="15" max="15" width="15.6640625" style="1623" customWidth="1"/>
    <col min="16" max="16" width="3.6640625" style="1623" customWidth="1"/>
    <col min="17" max="17" width="36.44140625" style="1623" customWidth="1"/>
    <col min="18" max="18" width="10.33203125" style="1623" customWidth="1"/>
    <col min="19" max="16384" width="10.33203125" style="1623"/>
  </cols>
  <sheetData>
    <row r="1" spans="1:17" ht="15" customHeight="1">
      <c r="A1" s="606"/>
      <c r="B1" s="606"/>
      <c r="C1" s="606"/>
      <c r="D1" s="606"/>
      <c r="E1" s="606"/>
      <c r="F1" s="606"/>
      <c r="G1" s="606"/>
      <c r="H1" s="606"/>
      <c r="I1" s="606"/>
      <c r="J1" s="606"/>
      <c r="K1" s="606"/>
      <c r="L1" s="606"/>
      <c r="M1" s="606"/>
      <c r="N1" s="606"/>
      <c r="O1" s="606"/>
      <c r="P1" s="607" t="s">
        <v>950</v>
      </c>
    </row>
    <row r="2" spans="1:17" ht="15" customHeight="1">
      <c r="A2" s="606"/>
      <c r="B2" s="606"/>
      <c r="C2" s="606"/>
      <c r="D2" s="606"/>
      <c r="E2" s="606"/>
      <c r="F2" s="606"/>
      <c r="G2" s="606"/>
      <c r="H2" s="606"/>
      <c r="I2" s="606"/>
      <c r="J2" s="606"/>
      <c r="K2" s="606"/>
      <c r="L2" s="606"/>
      <c r="M2" s="606"/>
      <c r="N2" s="606"/>
      <c r="O2" s="606"/>
      <c r="P2" s="607"/>
    </row>
    <row r="3" spans="1:17" s="1624" customFormat="1" ht="25.05" customHeight="1">
      <c r="A3" s="2093" t="s">
        <v>1477</v>
      </c>
      <c r="B3" s="2093"/>
      <c r="C3" s="2093"/>
      <c r="D3" s="2093"/>
      <c r="E3" s="2093"/>
      <c r="F3" s="2093"/>
      <c r="G3" s="2093"/>
      <c r="H3" s="2093"/>
      <c r="I3" s="2093"/>
      <c r="J3" s="2093"/>
      <c r="K3" s="2093"/>
      <c r="L3" s="2093"/>
      <c r="M3" s="2093"/>
      <c r="N3" s="2093"/>
      <c r="O3" s="2093"/>
      <c r="P3" s="2093"/>
    </row>
    <row r="4" spans="1:17" s="1624" customFormat="1" ht="25.05" customHeight="1">
      <c r="A4" s="1667"/>
      <c r="B4" s="1667"/>
      <c r="C4" s="1667"/>
      <c r="D4" s="1667"/>
      <c r="E4" s="1667"/>
      <c r="F4" s="1667"/>
      <c r="G4" s="1667"/>
      <c r="H4" s="1667"/>
      <c r="I4" s="1667"/>
      <c r="J4" s="1667"/>
      <c r="K4" s="1667"/>
      <c r="L4" s="1667"/>
      <c r="M4" s="1667"/>
      <c r="N4" s="1667"/>
      <c r="O4" s="1667"/>
      <c r="P4" s="1667"/>
    </row>
    <row r="5" spans="1:17" ht="15" customHeight="1" thickBot="1">
      <c r="A5" s="606"/>
      <c r="B5" s="606"/>
      <c r="C5" s="606"/>
      <c r="D5" s="606"/>
      <c r="E5" s="606"/>
      <c r="F5" s="606"/>
      <c r="G5" s="606"/>
      <c r="H5" s="606"/>
      <c r="I5" s="606"/>
      <c r="J5" s="606"/>
      <c r="K5" s="606"/>
      <c r="L5" s="606"/>
      <c r="M5" s="606"/>
      <c r="N5" s="606"/>
      <c r="O5" s="606"/>
      <c r="P5" s="607" t="s">
        <v>1456</v>
      </c>
    </row>
    <row r="6" spans="1:17" ht="25.05" customHeight="1">
      <c r="A6" s="2094" t="s">
        <v>1457</v>
      </c>
      <c r="B6" s="2095"/>
      <c r="C6" s="2096"/>
      <c r="D6" s="2073" t="s">
        <v>1458</v>
      </c>
      <c r="E6" s="2095"/>
      <c r="F6" s="2096"/>
      <c r="G6" s="2073" t="s">
        <v>1459</v>
      </c>
      <c r="H6" s="2100"/>
      <c r="I6" s="2101"/>
      <c r="J6" s="2073" t="s">
        <v>110</v>
      </c>
      <c r="K6" s="2100"/>
      <c r="L6" s="2101"/>
      <c r="M6" s="2102" t="s">
        <v>111</v>
      </c>
      <c r="N6" s="2073" t="s">
        <v>1460</v>
      </c>
      <c r="O6" s="2100"/>
      <c r="P6" s="2104"/>
    </row>
    <row r="7" spans="1:17" ht="25.05" customHeight="1" thickBot="1">
      <c r="A7" s="2097"/>
      <c r="B7" s="3802"/>
      <c r="C7" s="3803"/>
      <c r="D7" s="3805" t="s">
        <v>1461</v>
      </c>
      <c r="E7" s="3802"/>
      <c r="F7" s="3803"/>
      <c r="G7" s="3805" t="s">
        <v>1462</v>
      </c>
      <c r="H7" s="3806"/>
      <c r="I7" s="3807"/>
      <c r="J7" s="3805" t="s">
        <v>1463</v>
      </c>
      <c r="K7" s="3806"/>
      <c r="L7" s="3807"/>
      <c r="M7" s="3804"/>
      <c r="N7" s="3805" t="s">
        <v>1469</v>
      </c>
      <c r="O7" s="3806"/>
      <c r="P7" s="3808"/>
    </row>
    <row r="8" spans="1:17" ht="25.05" customHeight="1" thickTop="1">
      <c r="A8" s="2018" t="s">
        <v>1468</v>
      </c>
      <c r="B8" s="2055" t="s">
        <v>1466</v>
      </c>
      <c r="C8" s="2056"/>
      <c r="D8" s="1636" t="s">
        <v>1464</v>
      </c>
      <c r="E8" s="1688"/>
      <c r="F8" s="1637" t="s">
        <v>1465</v>
      </c>
      <c r="G8" s="1636" t="s">
        <v>1464</v>
      </c>
      <c r="H8" s="1689"/>
      <c r="I8" s="1637" t="s">
        <v>1465</v>
      </c>
      <c r="J8" s="1636" t="s">
        <v>1464</v>
      </c>
      <c r="K8" s="1688"/>
      <c r="L8" s="1637" t="s">
        <v>1465</v>
      </c>
      <c r="M8" s="2091" t="s">
        <v>115</v>
      </c>
      <c r="N8" s="1636" t="s">
        <v>1464</v>
      </c>
      <c r="O8" s="1688"/>
      <c r="P8" s="1638" t="s">
        <v>1465</v>
      </c>
      <c r="Q8" s="1623" t="s">
        <v>1731</v>
      </c>
    </row>
    <row r="9" spans="1:17" ht="25.05" customHeight="1">
      <c r="A9" s="2018"/>
      <c r="B9" s="2053"/>
      <c r="C9" s="2054"/>
      <c r="D9" s="1640"/>
      <c r="E9" s="1668"/>
      <c r="F9" s="1641"/>
      <c r="G9" s="1640"/>
      <c r="H9" s="1669"/>
      <c r="I9" s="1641"/>
      <c r="J9" s="1640"/>
      <c r="K9" s="1668"/>
      <c r="L9" s="1641"/>
      <c r="M9" s="2092"/>
      <c r="N9" s="1640"/>
      <c r="O9" s="1668"/>
      <c r="P9" s="1642"/>
      <c r="Q9" s="1623" t="s">
        <v>1732</v>
      </c>
    </row>
    <row r="10" spans="1:17" ht="25.05" customHeight="1">
      <c r="A10" s="2018"/>
      <c r="B10" s="2051" t="s">
        <v>1467</v>
      </c>
      <c r="C10" s="2052"/>
      <c r="D10" s="1636" t="s">
        <v>1464</v>
      </c>
      <c r="E10" s="1688"/>
      <c r="F10" s="1637" t="s">
        <v>1465</v>
      </c>
      <c r="G10" s="1636" t="s">
        <v>1464</v>
      </c>
      <c r="H10" s="1689"/>
      <c r="I10" s="1637" t="s">
        <v>1465</v>
      </c>
      <c r="J10" s="1636" t="s">
        <v>1464</v>
      </c>
      <c r="K10" s="1688"/>
      <c r="L10" s="1637" t="s">
        <v>1465</v>
      </c>
      <c r="M10" s="3801" t="s">
        <v>115</v>
      </c>
      <c r="N10" s="1636" t="s">
        <v>1464</v>
      </c>
      <c r="O10" s="1688"/>
      <c r="P10" s="1638" t="s">
        <v>1465</v>
      </c>
    </row>
    <row r="11" spans="1:17" ht="25.05" customHeight="1">
      <c r="A11" s="2018"/>
      <c r="B11" s="2053"/>
      <c r="C11" s="2054"/>
      <c r="D11" s="1640"/>
      <c r="E11" s="1668"/>
      <c r="F11" s="1641"/>
      <c r="G11" s="1640"/>
      <c r="H11" s="1669"/>
      <c r="I11" s="1641"/>
      <c r="J11" s="1640"/>
      <c r="K11" s="1668"/>
      <c r="L11" s="1641"/>
      <c r="M11" s="2044"/>
      <c r="N11" s="1640"/>
      <c r="O11" s="1668"/>
      <c r="P11" s="1642"/>
      <c r="Q11" s="1802"/>
    </row>
    <row r="12" spans="1:17" ht="25.05" customHeight="1">
      <c r="A12" s="2018"/>
      <c r="B12" s="2051" t="s">
        <v>1491</v>
      </c>
      <c r="C12" s="2052"/>
      <c r="D12" s="2066"/>
      <c r="E12" s="2067"/>
      <c r="F12" s="2068"/>
      <c r="G12" s="2066"/>
      <c r="H12" s="2067"/>
      <c r="I12" s="2068"/>
      <c r="J12" s="2066"/>
      <c r="K12" s="2067"/>
      <c r="L12" s="2068"/>
      <c r="M12" s="2045"/>
      <c r="N12" s="1636" t="s">
        <v>1464</v>
      </c>
      <c r="O12" s="1690"/>
      <c r="P12" s="1638" t="s">
        <v>1465</v>
      </c>
      <c r="Q12" s="3791"/>
    </row>
    <row r="13" spans="1:17" ht="25.05" customHeight="1">
      <c r="A13" s="2018"/>
      <c r="B13" s="2041"/>
      <c r="C13" s="2042"/>
      <c r="D13" s="2024"/>
      <c r="E13" s="2025"/>
      <c r="F13" s="2026"/>
      <c r="G13" s="2024"/>
      <c r="H13" s="2025"/>
      <c r="I13" s="2026"/>
      <c r="J13" s="2024"/>
      <c r="K13" s="2025"/>
      <c r="L13" s="2026"/>
      <c r="M13" s="2046"/>
      <c r="N13" s="1628"/>
      <c r="O13" s="1670"/>
      <c r="P13" s="1630"/>
      <c r="Q13" s="3791"/>
    </row>
    <row r="14" spans="1:17" ht="25.05" customHeight="1">
      <c r="A14" s="2018"/>
      <c r="B14" s="2035" t="s">
        <v>1488</v>
      </c>
      <c r="C14" s="2036"/>
      <c r="D14" s="1625" t="s">
        <v>1464</v>
      </c>
      <c r="E14" s="1671"/>
      <c r="F14" s="1626" t="s">
        <v>1465</v>
      </c>
      <c r="G14" s="1625" t="s">
        <v>1464</v>
      </c>
      <c r="H14" s="1672"/>
      <c r="I14" s="1626" t="s">
        <v>1465</v>
      </c>
      <c r="J14" s="1625" t="s">
        <v>1464</v>
      </c>
      <c r="K14" s="1671"/>
      <c r="L14" s="1626" t="s">
        <v>1465</v>
      </c>
      <c r="M14" s="2047" t="s">
        <v>115</v>
      </c>
      <c r="N14" s="1625" t="s">
        <v>1464</v>
      </c>
      <c r="O14" s="1671"/>
      <c r="P14" s="1627" t="s">
        <v>1465</v>
      </c>
      <c r="Q14" s="3791"/>
    </row>
    <row r="15" spans="1:17" ht="25.05" customHeight="1">
      <c r="A15" s="2018"/>
      <c r="B15" s="2053"/>
      <c r="C15" s="2054"/>
      <c r="D15" s="1640"/>
      <c r="E15" s="1668"/>
      <c r="F15" s="1641"/>
      <c r="G15" s="1640"/>
      <c r="H15" s="1669"/>
      <c r="I15" s="1641"/>
      <c r="J15" s="1640"/>
      <c r="K15" s="1668"/>
      <c r="L15" s="1641"/>
      <c r="M15" s="2048"/>
      <c r="N15" s="1640"/>
      <c r="O15" s="1668"/>
      <c r="P15" s="1642"/>
      <c r="Q15" s="3791"/>
    </row>
    <row r="16" spans="1:17" ht="25.05" customHeight="1">
      <c r="A16" s="2018"/>
      <c r="B16" s="2051" t="s">
        <v>1489</v>
      </c>
      <c r="C16" s="2052"/>
      <c r="D16" s="2066"/>
      <c r="E16" s="2067"/>
      <c r="F16" s="2068"/>
      <c r="G16" s="2066"/>
      <c r="H16" s="2067"/>
      <c r="I16" s="2068"/>
      <c r="J16" s="2066"/>
      <c r="K16" s="2067"/>
      <c r="L16" s="2068"/>
      <c r="M16" s="2064"/>
      <c r="N16" s="1643" t="s">
        <v>113</v>
      </c>
      <c r="O16" s="1673"/>
      <c r="P16" s="1644" t="s">
        <v>1465</v>
      </c>
      <c r="Q16" s="3791"/>
    </row>
    <row r="17" spans="1:17" ht="25.05" customHeight="1" thickBot="1">
      <c r="A17" s="2019"/>
      <c r="B17" s="2037"/>
      <c r="C17" s="2038"/>
      <c r="D17" s="2069"/>
      <c r="E17" s="2070"/>
      <c r="F17" s="2071"/>
      <c r="G17" s="2069"/>
      <c r="H17" s="2070"/>
      <c r="I17" s="2071"/>
      <c r="J17" s="2069"/>
      <c r="K17" s="2070"/>
      <c r="L17" s="2071"/>
      <c r="M17" s="2065"/>
      <c r="N17" s="1631"/>
      <c r="O17" s="1674"/>
      <c r="P17" s="1632"/>
      <c r="Q17" s="3791"/>
    </row>
    <row r="18" spans="1:17" ht="25.05" customHeight="1" thickTop="1">
      <c r="A18" s="3792" t="s">
        <v>565</v>
      </c>
      <c r="B18" s="2039" t="s">
        <v>1490</v>
      </c>
      <c r="C18" s="2040"/>
      <c r="D18" s="1636" t="s">
        <v>1464</v>
      </c>
      <c r="E18" s="1741">
        <f>E8+E10+E14</f>
        <v>0</v>
      </c>
      <c r="F18" s="1637" t="s">
        <v>1465</v>
      </c>
      <c r="G18" s="1636" t="s">
        <v>1464</v>
      </c>
      <c r="H18" s="1741">
        <f>H8+H10+H14</f>
        <v>0</v>
      </c>
      <c r="I18" s="1637" t="s">
        <v>1465</v>
      </c>
      <c r="J18" s="1636" t="s">
        <v>1464</v>
      </c>
      <c r="K18" s="1741">
        <f>K8+K10+K14</f>
        <v>0</v>
      </c>
      <c r="L18" s="1637" t="s">
        <v>1465</v>
      </c>
      <c r="M18" s="2045"/>
      <c r="N18" s="1636" t="s">
        <v>1464</v>
      </c>
      <c r="O18" s="1741">
        <f>O8+O10+O14</f>
        <v>0</v>
      </c>
      <c r="P18" s="1638" t="s">
        <v>1465</v>
      </c>
      <c r="Q18" s="3791" t="s">
        <v>1589</v>
      </c>
    </row>
    <row r="19" spans="1:17" ht="25.05" customHeight="1">
      <c r="A19" s="3793"/>
      <c r="B19" s="2041"/>
      <c r="C19" s="2042"/>
      <c r="D19" s="1628"/>
      <c r="E19" s="1740">
        <f>E9+E11+E15</f>
        <v>0</v>
      </c>
      <c r="F19" s="1629"/>
      <c r="G19" s="1628"/>
      <c r="H19" s="1740">
        <f>H9+H11+H15</f>
        <v>0</v>
      </c>
      <c r="I19" s="1629"/>
      <c r="J19" s="1628"/>
      <c r="K19" s="1740">
        <f>K9+K11+K15</f>
        <v>0</v>
      </c>
      <c r="L19" s="1629"/>
      <c r="M19" s="2046"/>
      <c r="N19" s="1628"/>
      <c r="O19" s="1740">
        <f>O9+O11+O15</f>
        <v>0</v>
      </c>
      <c r="P19" s="1630"/>
      <c r="Q19" s="3791"/>
    </row>
    <row r="20" spans="1:17" ht="25.05" customHeight="1">
      <c r="A20" s="3793"/>
      <c r="B20" s="2035" t="s">
        <v>1492</v>
      </c>
      <c r="C20" s="2036"/>
      <c r="D20" s="2031"/>
      <c r="E20" s="2032"/>
      <c r="F20" s="2033"/>
      <c r="G20" s="2031"/>
      <c r="H20" s="2032"/>
      <c r="I20" s="2033"/>
      <c r="J20" s="2031"/>
      <c r="K20" s="2032"/>
      <c r="L20" s="2033"/>
      <c r="M20" s="2088"/>
      <c r="N20" s="1625" t="s">
        <v>1464</v>
      </c>
      <c r="O20" s="1671"/>
      <c r="P20" s="1627" t="s">
        <v>1465</v>
      </c>
      <c r="Q20" s="3791" t="s">
        <v>1733</v>
      </c>
    </row>
    <row r="21" spans="1:17" ht="25.05" customHeight="1">
      <c r="A21" s="3793"/>
      <c r="B21" s="2041"/>
      <c r="C21" s="2042"/>
      <c r="D21" s="2024"/>
      <c r="E21" s="2025"/>
      <c r="F21" s="2026"/>
      <c r="G21" s="2024"/>
      <c r="H21" s="2025"/>
      <c r="I21" s="2026"/>
      <c r="J21" s="2024"/>
      <c r="K21" s="2025"/>
      <c r="L21" s="2026"/>
      <c r="M21" s="2046"/>
      <c r="N21" s="1634"/>
      <c r="O21" s="1740"/>
      <c r="P21" s="1635"/>
      <c r="Q21" s="3791"/>
    </row>
    <row r="22" spans="1:17" ht="25.05" customHeight="1">
      <c r="A22" s="3793"/>
      <c r="B22" s="2035" t="s">
        <v>1493</v>
      </c>
      <c r="C22" s="2036"/>
      <c r="D22" s="2031"/>
      <c r="E22" s="2032"/>
      <c r="F22" s="2033"/>
      <c r="G22" s="2031"/>
      <c r="H22" s="2032"/>
      <c r="I22" s="2033"/>
      <c r="J22" s="2031" t="s">
        <v>269</v>
      </c>
      <c r="K22" s="2032"/>
      <c r="L22" s="2033"/>
      <c r="M22" s="2034"/>
      <c r="N22" s="2029"/>
      <c r="O22" s="3799">
        <f>O19+O21</f>
        <v>0</v>
      </c>
      <c r="P22" s="2012"/>
      <c r="Q22" s="3791" t="s">
        <v>1589</v>
      </c>
    </row>
    <row r="23" spans="1:17" ht="25.05" customHeight="1">
      <c r="A23" s="3793"/>
      <c r="B23" s="2041"/>
      <c r="C23" s="2042"/>
      <c r="D23" s="2024"/>
      <c r="E23" s="2025"/>
      <c r="F23" s="2026"/>
      <c r="G23" s="2024"/>
      <c r="H23" s="2025"/>
      <c r="I23" s="2026"/>
      <c r="J23" s="2024"/>
      <c r="K23" s="2025"/>
      <c r="L23" s="2026"/>
      <c r="M23" s="2028"/>
      <c r="N23" s="2017"/>
      <c r="O23" s="3800"/>
      <c r="P23" s="2011"/>
      <c r="Q23" s="3791"/>
    </row>
    <row r="24" spans="1:17" ht="25.05" customHeight="1">
      <c r="A24" s="3793"/>
      <c r="B24" s="2035" t="s">
        <v>1494</v>
      </c>
      <c r="C24" s="2036"/>
      <c r="D24" s="2031"/>
      <c r="E24" s="2032"/>
      <c r="F24" s="2033"/>
      <c r="G24" s="2031"/>
      <c r="H24" s="2032"/>
      <c r="I24" s="2033"/>
      <c r="J24" s="2031"/>
      <c r="K24" s="2032"/>
      <c r="L24" s="2033"/>
      <c r="M24" s="2034"/>
      <c r="N24" s="2030"/>
      <c r="O24" s="2015"/>
      <c r="P24" s="2013"/>
      <c r="Q24" s="3790" t="s">
        <v>1600</v>
      </c>
    </row>
    <row r="25" spans="1:17" ht="25.05" customHeight="1">
      <c r="A25" s="3793"/>
      <c r="B25" s="2041"/>
      <c r="C25" s="2042"/>
      <c r="D25" s="2024"/>
      <c r="E25" s="2025"/>
      <c r="F25" s="2026"/>
      <c r="G25" s="2024"/>
      <c r="H25" s="2025"/>
      <c r="I25" s="2026"/>
      <c r="J25" s="2024"/>
      <c r="K25" s="2025"/>
      <c r="L25" s="2026"/>
      <c r="M25" s="2028"/>
      <c r="N25" s="2017"/>
      <c r="O25" s="2072"/>
      <c r="P25" s="2011"/>
      <c r="Q25" s="3790"/>
    </row>
    <row r="26" spans="1:17" ht="25.05" customHeight="1">
      <c r="A26" s="3793"/>
      <c r="B26" s="2035" t="s">
        <v>1495</v>
      </c>
      <c r="C26" s="2036"/>
      <c r="D26" s="2031"/>
      <c r="E26" s="2032"/>
      <c r="F26" s="2033"/>
      <c r="G26" s="2031"/>
      <c r="H26" s="2032"/>
      <c r="I26" s="2033"/>
      <c r="J26" s="2031"/>
      <c r="K26" s="2032"/>
      <c r="L26" s="2033"/>
      <c r="M26" s="2034"/>
      <c r="N26" s="2029"/>
      <c r="O26" s="3795"/>
      <c r="P26" s="2012"/>
      <c r="Q26" s="606"/>
    </row>
    <row r="27" spans="1:17" ht="25.05" customHeight="1" thickBot="1">
      <c r="A27" s="3794"/>
      <c r="B27" s="2059"/>
      <c r="C27" s="2060"/>
      <c r="D27" s="2078"/>
      <c r="E27" s="2079"/>
      <c r="F27" s="2080"/>
      <c r="G27" s="2078"/>
      <c r="H27" s="2079"/>
      <c r="I27" s="2080"/>
      <c r="J27" s="2078"/>
      <c r="K27" s="2079"/>
      <c r="L27" s="2080"/>
      <c r="M27" s="3798"/>
      <c r="N27" s="2074"/>
      <c r="O27" s="3796"/>
      <c r="P27" s="2082"/>
      <c r="Q27" s="606"/>
    </row>
    <row r="28" spans="1:17" s="1639" customFormat="1" ht="25.05" customHeight="1">
      <c r="A28" s="2063"/>
      <c r="B28" s="2063"/>
      <c r="C28" s="2063"/>
      <c r="D28" s="2063"/>
      <c r="E28" s="2063"/>
      <c r="F28" s="2063"/>
      <c r="G28" s="2063"/>
      <c r="H28" s="2063"/>
      <c r="I28" s="2063"/>
      <c r="J28" s="2063"/>
      <c r="K28" s="2063"/>
      <c r="L28" s="2063"/>
      <c r="M28" s="2063"/>
      <c r="N28" s="2063"/>
    </row>
    <row r="29" spans="1:17" s="1639" customFormat="1" ht="19.5" customHeight="1">
      <c r="A29" s="1663" t="s">
        <v>1335</v>
      </c>
      <c r="B29" s="1645"/>
      <c r="C29" s="1645"/>
      <c r="D29" s="1645"/>
      <c r="E29" s="1645"/>
      <c r="F29" s="1645"/>
      <c r="G29" s="1645"/>
      <c r="H29" s="1645"/>
      <c r="I29" s="1645"/>
      <c r="J29" s="1646"/>
      <c r="K29" s="1645"/>
      <c r="L29" s="1646"/>
      <c r="M29" s="1645"/>
      <c r="N29" s="1645"/>
    </row>
    <row r="30" spans="1:17" s="1639" customFormat="1" ht="19.5" customHeight="1">
      <c r="A30" s="1660" t="s">
        <v>117</v>
      </c>
      <c r="B30" s="1661" t="s">
        <v>119</v>
      </c>
      <c r="C30" s="1661"/>
      <c r="D30" s="1647"/>
      <c r="E30" s="1647"/>
      <c r="F30" s="1647"/>
      <c r="G30" s="1647"/>
      <c r="H30" s="1647"/>
      <c r="I30" s="1647"/>
      <c r="J30" s="1648"/>
      <c r="K30" s="1647"/>
      <c r="L30" s="1649"/>
      <c r="M30" s="1647"/>
      <c r="N30" s="1647"/>
      <c r="O30" s="1648"/>
      <c r="P30" s="1654"/>
    </row>
    <row r="31" spans="1:17" s="1639" customFormat="1" ht="19.5" customHeight="1">
      <c r="A31" s="1662" t="s">
        <v>117</v>
      </c>
      <c r="B31" s="1659" t="s">
        <v>118</v>
      </c>
      <c r="C31" s="1665" t="s">
        <v>1357</v>
      </c>
      <c r="D31" s="3797"/>
      <c r="E31" s="3797"/>
      <c r="F31" s="3797"/>
      <c r="G31" s="3797"/>
      <c r="H31" s="3797"/>
      <c r="I31" s="3797"/>
      <c r="J31" s="3797"/>
      <c r="K31" s="3797"/>
      <c r="L31" s="3797"/>
      <c r="N31" s="1658" t="s">
        <v>117</v>
      </c>
      <c r="O31" s="1659" t="s">
        <v>1333</v>
      </c>
      <c r="P31" s="1655"/>
    </row>
    <row r="32" spans="1:17" s="1639" customFormat="1" ht="19.5" customHeight="1">
      <c r="A32" s="1651"/>
      <c r="B32" s="1650" t="s">
        <v>269</v>
      </c>
      <c r="C32" s="1665" t="s">
        <v>1356</v>
      </c>
      <c r="D32" s="3797"/>
      <c r="E32" s="3797"/>
      <c r="F32" s="3797"/>
      <c r="G32" s="3797"/>
      <c r="H32" s="3797"/>
      <c r="I32" s="3797"/>
      <c r="J32" s="3797"/>
      <c r="K32" s="3797"/>
      <c r="L32" s="3797"/>
      <c r="N32" s="1658" t="s">
        <v>117</v>
      </c>
      <c r="O32" s="1659" t="s">
        <v>1334</v>
      </c>
      <c r="P32" s="1655"/>
    </row>
    <row r="33" spans="1:17" s="1639" customFormat="1" ht="15" customHeight="1">
      <c r="A33" s="1651"/>
      <c r="B33" s="1650"/>
      <c r="C33" s="1665"/>
      <c r="D33" s="1666"/>
      <c r="E33" s="1666"/>
      <c r="F33" s="1666"/>
      <c r="G33" s="1666"/>
      <c r="H33" s="1666"/>
      <c r="I33" s="1666"/>
      <c r="J33" s="1666"/>
      <c r="K33" s="1666"/>
      <c r="L33" s="1666"/>
      <c r="N33" s="1658"/>
      <c r="O33" s="1659"/>
      <c r="P33" s="1655"/>
    </row>
    <row r="34" spans="1:17" s="1639" customFormat="1" ht="19.5" customHeight="1">
      <c r="A34" s="2061" t="s">
        <v>1470</v>
      </c>
      <c r="B34" s="2062"/>
      <c r="C34" s="2062"/>
      <c r="D34" s="2062"/>
      <c r="E34" s="2062"/>
      <c r="F34" s="2062"/>
      <c r="G34" s="2062"/>
      <c r="H34" s="2062"/>
      <c r="I34" s="2062"/>
      <c r="J34" s="2062"/>
      <c r="K34" s="2062"/>
      <c r="L34" s="2062"/>
      <c r="M34" s="2062"/>
      <c r="N34" s="2062"/>
      <c r="O34" s="1656"/>
      <c r="P34" s="1657"/>
    </row>
    <row r="35" spans="1:17" s="1639" customFormat="1" ht="15" customHeight="1">
      <c r="A35" s="1652"/>
      <c r="B35" s="1652"/>
      <c r="C35" s="1652"/>
      <c r="D35" s="1652"/>
      <c r="E35" s="1652"/>
      <c r="F35" s="1652"/>
      <c r="G35" s="1652"/>
      <c r="H35" s="1652"/>
      <c r="I35" s="1652"/>
      <c r="J35" s="1652"/>
      <c r="K35" s="1652"/>
      <c r="L35" s="1652"/>
      <c r="M35" s="1652"/>
      <c r="N35" s="1652"/>
    </row>
    <row r="36" spans="1:17" s="1639" customFormat="1" ht="15" customHeight="1">
      <c r="C36" s="1653"/>
      <c r="D36" s="1653"/>
      <c r="E36" s="1650"/>
      <c r="F36" s="1650"/>
      <c r="G36" s="1650"/>
      <c r="H36" s="1650"/>
      <c r="I36" s="1650"/>
      <c r="J36" s="1650"/>
      <c r="K36" s="1650"/>
      <c r="L36" s="1650"/>
      <c r="M36" s="1650"/>
      <c r="N36" s="1650"/>
    </row>
    <row r="37" spans="1:17" s="1639" customFormat="1" ht="15" customHeight="1">
      <c r="A37" s="1650" t="s">
        <v>866</v>
      </c>
      <c r="B37" s="1653"/>
      <c r="F37" s="1650"/>
      <c r="G37" s="1650"/>
      <c r="H37" s="1650"/>
      <c r="I37" s="1650"/>
      <c r="J37" s="1650"/>
      <c r="K37" s="1650"/>
      <c r="L37" s="1650"/>
      <c r="M37" s="1650"/>
      <c r="N37" s="1650"/>
    </row>
    <row r="38" spans="1:17" s="1639" customFormat="1" ht="15" customHeight="1">
      <c r="A38" s="1653" t="s">
        <v>91</v>
      </c>
      <c r="B38" s="1650" t="s">
        <v>1472</v>
      </c>
      <c r="F38" s="1650"/>
      <c r="G38" s="1650"/>
      <c r="H38" s="1650"/>
      <c r="I38" s="1650"/>
      <c r="J38" s="1650"/>
      <c r="K38" s="1650"/>
      <c r="L38" s="1650"/>
      <c r="M38" s="1650"/>
      <c r="N38" s="1650"/>
    </row>
    <row r="39" spans="1:17" s="1639" customFormat="1" ht="15" customHeight="1">
      <c r="A39" s="1653" t="s">
        <v>120</v>
      </c>
      <c r="B39" s="1650" t="s">
        <v>1473</v>
      </c>
      <c r="F39" s="1650"/>
      <c r="G39" s="1650"/>
      <c r="H39" s="1650"/>
      <c r="I39" s="1650"/>
      <c r="J39" s="1650"/>
      <c r="K39" s="1650"/>
      <c r="L39" s="1650"/>
      <c r="M39" s="1650"/>
      <c r="N39" s="1650"/>
    </row>
    <row r="40" spans="1:17" s="1639" customFormat="1" ht="15" customHeight="1">
      <c r="A40" s="1653" t="s">
        <v>121</v>
      </c>
      <c r="B40" s="1650" t="s">
        <v>1474</v>
      </c>
      <c r="F40" s="1650"/>
      <c r="G40" s="1650"/>
      <c r="H40" s="1650"/>
      <c r="I40" s="1650"/>
      <c r="J40" s="1650"/>
      <c r="K40" s="1650"/>
      <c r="L40" s="1650"/>
      <c r="M40" s="1650"/>
      <c r="N40" s="1650"/>
    </row>
    <row r="41" spans="1:17" s="1639" customFormat="1" ht="15" customHeight="1">
      <c r="F41" s="1650"/>
      <c r="G41" s="1650"/>
      <c r="H41" s="1650"/>
      <c r="I41" s="1650"/>
      <c r="J41" s="1650"/>
      <c r="K41" s="1650"/>
      <c r="L41" s="1650"/>
      <c r="M41" s="1650"/>
      <c r="N41" s="1650"/>
    </row>
    <row r="42" spans="1:17" s="1639" customFormat="1" ht="13.2">
      <c r="A42" s="1653"/>
      <c r="B42" s="1650"/>
      <c r="C42" s="1653"/>
      <c r="D42" s="1653"/>
      <c r="E42" s="1650"/>
      <c r="F42" s="1650"/>
      <c r="G42" s="1650"/>
      <c r="H42" s="1650"/>
      <c r="I42" s="1650"/>
      <c r="J42" s="1650"/>
      <c r="K42" s="1650"/>
      <c r="L42" s="1650"/>
      <c r="M42" s="1650"/>
      <c r="N42" s="1650"/>
    </row>
    <row r="43" spans="1:17" s="1639" customFormat="1" ht="20.100000000000001" customHeight="1">
      <c r="A43" s="1653"/>
      <c r="B43" s="1650"/>
      <c r="C43" s="1653"/>
      <c r="D43" s="1653"/>
      <c r="E43" s="1650"/>
      <c r="F43" s="1650"/>
      <c r="G43" s="1650"/>
      <c r="H43" s="1650"/>
      <c r="I43" s="1650"/>
      <c r="J43" s="1650"/>
      <c r="K43" s="1650"/>
      <c r="L43" s="1650"/>
      <c r="M43" s="1650"/>
      <c r="N43" s="1650"/>
    </row>
    <row r="44" spans="1:17" s="1639" customFormat="1" ht="20.100000000000001" customHeight="1">
      <c r="A44" s="1653"/>
      <c r="B44" s="1650"/>
      <c r="C44" s="1653"/>
      <c r="D44" s="1653"/>
      <c r="E44" s="1650"/>
      <c r="F44" s="1650"/>
      <c r="G44" s="1650"/>
      <c r="H44" s="1650"/>
      <c r="I44" s="1650"/>
      <c r="J44" s="1650"/>
      <c r="K44" s="1650"/>
      <c r="L44" s="1650"/>
      <c r="M44" s="1650"/>
      <c r="N44" s="1650"/>
    </row>
    <row r="45" spans="1:17" ht="20.100000000000001" customHeight="1">
      <c r="A45" s="606"/>
      <c r="B45" s="606"/>
      <c r="C45" s="606"/>
      <c r="D45" s="606"/>
      <c r="E45" s="606"/>
      <c r="F45" s="606"/>
      <c r="G45" s="606"/>
      <c r="H45" s="606"/>
      <c r="I45" s="606"/>
      <c r="J45" s="606"/>
      <c r="K45" s="606"/>
      <c r="L45" s="606"/>
      <c r="M45" s="606"/>
      <c r="N45" s="606"/>
      <c r="O45" s="606"/>
      <c r="P45" s="606"/>
      <c r="Q45" s="606"/>
    </row>
    <row r="46" spans="1:17" ht="20.100000000000001" customHeight="1">
      <c r="A46" s="606"/>
      <c r="B46" s="606"/>
      <c r="C46" s="606"/>
      <c r="D46" s="606"/>
      <c r="E46" s="606"/>
      <c r="F46" s="606"/>
      <c r="G46" s="606"/>
      <c r="H46" s="606"/>
      <c r="I46" s="606"/>
      <c r="J46" s="606"/>
      <c r="K46" s="606"/>
      <c r="L46" s="606"/>
      <c r="M46" s="606"/>
      <c r="N46" s="606"/>
      <c r="O46" s="606"/>
      <c r="P46" s="606"/>
      <c r="Q46" s="606"/>
    </row>
    <row r="47" spans="1:17" ht="20.100000000000001" customHeight="1">
      <c r="A47" s="2049" t="str">
        <f>IF(基本情報!D13="","事業名：　　　　　　　　　　　　　　　　　　　　",CONCATENATE("事業名：","",基本情報!D13))</f>
        <v>事業名：　　　　　　　　　　　　　　　　　　　　</v>
      </c>
      <c r="B47" s="2049"/>
      <c r="C47" s="2049"/>
      <c r="D47" s="2049"/>
      <c r="E47" s="2049"/>
      <c r="F47" s="2049"/>
      <c r="G47" s="2049"/>
      <c r="H47" s="2049"/>
      <c r="I47" s="2049"/>
      <c r="J47" s="2049"/>
      <c r="K47" s="2049"/>
      <c r="L47" s="2049"/>
      <c r="M47" s="2049"/>
      <c r="N47" s="2049"/>
      <c r="O47" s="2049"/>
      <c r="P47" s="2049"/>
      <c r="Q47" s="606"/>
    </row>
  </sheetData>
  <sheetProtection selectLockedCells="1"/>
  <mergeCells count="72">
    <mergeCell ref="A3:P3"/>
    <mergeCell ref="A6:C7"/>
    <mergeCell ref="D6:F6"/>
    <mergeCell ref="G6:I6"/>
    <mergeCell ref="J6:L6"/>
    <mergeCell ref="M6:M7"/>
    <mergeCell ref="N6:P6"/>
    <mergeCell ref="D7:F7"/>
    <mergeCell ref="G7:I7"/>
    <mergeCell ref="J7:L7"/>
    <mergeCell ref="N7:P7"/>
    <mergeCell ref="A8:A17"/>
    <mergeCell ref="B8:C9"/>
    <mergeCell ref="M8:M9"/>
    <mergeCell ref="B10:C11"/>
    <mergeCell ref="M10:M11"/>
    <mergeCell ref="B12:C13"/>
    <mergeCell ref="D12:F13"/>
    <mergeCell ref="B16:C17"/>
    <mergeCell ref="D16:F17"/>
    <mergeCell ref="G16:I17"/>
    <mergeCell ref="J16:L17"/>
    <mergeCell ref="M16:M17"/>
    <mergeCell ref="G12:I13"/>
    <mergeCell ref="J12:L13"/>
    <mergeCell ref="M12:M13"/>
    <mergeCell ref="B14:C15"/>
    <mergeCell ref="M14:M15"/>
    <mergeCell ref="M18:M19"/>
    <mergeCell ref="B20:C21"/>
    <mergeCell ref="D20:F21"/>
    <mergeCell ref="G20:I21"/>
    <mergeCell ref="J20:L21"/>
    <mergeCell ref="M20:M21"/>
    <mergeCell ref="O22:O23"/>
    <mergeCell ref="P22:P23"/>
    <mergeCell ref="B24:C25"/>
    <mergeCell ref="D24:F25"/>
    <mergeCell ref="G24:I25"/>
    <mergeCell ref="J24:L25"/>
    <mergeCell ref="M24:M25"/>
    <mergeCell ref="N24:N25"/>
    <mergeCell ref="O24:O25"/>
    <mergeCell ref="P24:P25"/>
    <mergeCell ref="B22:C23"/>
    <mergeCell ref="D22:F23"/>
    <mergeCell ref="G22:I23"/>
    <mergeCell ref="J22:L23"/>
    <mergeCell ref="M22:M23"/>
    <mergeCell ref="A47:P47"/>
    <mergeCell ref="A18:A27"/>
    <mergeCell ref="O26:O27"/>
    <mergeCell ref="P26:P27"/>
    <mergeCell ref="A28:N28"/>
    <mergeCell ref="D31:L31"/>
    <mergeCell ref="D32:L32"/>
    <mergeCell ref="A34:N34"/>
    <mergeCell ref="B26:C27"/>
    <mergeCell ref="D26:F27"/>
    <mergeCell ref="G26:I27"/>
    <mergeCell ref="J26:L27"/>
    <mergeCell ref="M26:M27"/>
    <mergeCell ref="N26:N27"/>
    <mergeCell ref="N22:N23"/>
    <mergeCell ref="B18:C19"/>
    <mergeCell ref="Q24:Q25"/>
    <mergeCell ref="Q12:Q13"/>
    <mergeCell ref="Q14:Q15"/>
    <mergeCell ref="Q16:Q17"/>
    <mergeCell ref="Q22:Q23"/>
    <mergeCell ref="Q18:Q19"/>
    <mergeCell ref="Q20:Q21"/>
  </mergeCells>
  <phoneticPr fontId="2"/>
  <conditionalFormatting sqref="O24:O25">
    <cfRule type="containsBlanks" dxfId="5" priority="1">
      <formula>LEN(TRIM(O24))=0</formula>
    </cfRule>
  </conditionalFormatting>
  <dataValidations disablePrompts="1" count="1">
    <dataValidation type="list" allowBlank="1" showInputMessage="1" showErrorMessage="1" sqref="N31:N33 A30:A31" xr:uid="{D8DB16D8-0D63-4249-BFDA-69A68BAB5B9B}">
      <formula1>"□,■"</formula1>
    </dataValidation>
  </dataValidations>
  <pageMargins left="0.7" right="0.7" top="0.75" bottom="0.75" header="0.3" footer="0.3"/>
  <pageSetup paperSize="9" scale="7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9565A-7663-4263-A4A5-E699154FC3B4}">
  <sheetPr codeName="Sheet5">
    <tabColor rgb="FF99FF99"/>
    <pageSetUpPr fitToPage="1"/>
  </sheetPr>
  <dimension ref="A1:Q50"/>
  <sheetViews>
    <sheetView showGridLines="0" view="pageBreakPreview" zoomScale="85" zoomScaleNormal="100" zoomScaleSheetLayoutView="85" workbookViewId="0">
      <selection activeCell="E9" sqref="E9"/>
    </sheetView>
  </sheetViews>
  <sheetFormatPr defaultColWidth="10.33203125" defaultRowHeight="18"/>
  <cols>
    <col min="1" max="1" width="5.6640625" style="1623" customWidth="1"/>
    <col min="2" max="2" width="12.6640625" style="1623" customWidth="1"/>
    <col min="3" max="3" width="18.6640625" style="1623" customWidth="1"/>
    <col min="4" max="4" width="3.6640625" style="1623" customWidth="1"/>
    <col min="5" max="5" width="15.6640625" style="1623" customWidth="1"/>
    <col min="6" max="7" width="3.6640625" style="1623" customWidth="1"/>
    <col min="8" max="8" width="15.6640625" style="1623" customWidth="1"/>
    <col min="9" max="10" width="3.6640625" style="1623" customWidth="1"/>
    <col min="11" max="11" width="15.6640625" style="1623" customWidth="1"/>
    <col min="12" max="12" width="3.6640625" style="1623" customWidth="1"/>
    <col min="13" max="13" width="9.88671875" style="1623" customWidth="1"/>
    <col min="14" max="14" width="3.6640625" style="1623" customWidth="1"/>
    <col min="15" max="15" width="15.6640625" style="1623" customWidth="1"/>
    <col min="16" max="16" width="3.6640625" style="1623" customWidth="1"/>
    <col min="17" max="17" width="54.109375" style="1623" bestFit="1" customWidth="1"/>
    <col min="18" max="16384" width="10.33203125" style="1623"/>
  </cols>
  <sheetData>
    <row r="1" spans="1:17" ht="15" customHeight="1">
      <c r="A1" s="606"/>
      <c r="B1" s="606"/>
      <c r="C1" s="606"/>
      <c r="D1" s="606"/>
      <c r="E1" s="606"/>
      <c r="F1" s="606"/>
      <c r="G1" s="606"/>
      <c r="H1" s="606"/>
      <c r="I1" s="606"/>
      <c r="J1" s="606"/>
      <c r="K1" s="606"/>
      <c r="L1" s="606"/>
      <c r="M1" s="606"/>
      <c r="N1" s="606"/>
      <c r="O1" s="606"/>
      <c r="P1" s="607" t="s">
        <v>949</v>
      </c>
    </row>
    <row r="2" spans="1:17" ht="15" customHeight="1">
      <c r="A2" s="606"/>
      <c r="B2" s="606"/>
      <c r="C2" s="606"/>
      <c r="D2" s="606"/>
      <c r="E2" s="606"/>
      <c r="F2" s="606"/>
      <c r="G2" s="606"/>
      <c r="H2" s="606"/>
      <c r="I2" s="606"/>
      <c r="J2" s="606"/>
      <c r="K2" s="606"/>
      <c r="L2" s="606"/>
      <c r="M2" s="606"/>
      <c r="N2" s="606"/>
      <c r="O2" s="606"/>
      <c r="P2" s="607"/>
    </row>
    <row r="3" spans="1:17" s="1624" customFormat="1" ht="25.05" customHeight="1">
      <c r="A3" s="2093" t="s">
        <v>1455</v>
      </c>
      <c r="B3" s="2093"/>
      <c r="C3" s="2093"/>
      <c r="D3" s="2093"/>
      <c r="E3" s="2093"/>
      <c r="F3" s="2093"/>
      <c r="G3" s="2093"/>
      <c r="H3" s="2093"/>
      <c r="I3" s="2093"/>
      <c r="J3" s="2093"/>
      <c r="K3" s="2093"/>
      <c r="L3" s="2093"/>
      <c r="M3" s="2093"/>
      <c r="N3" s="2093"/>
      <c r="O3" s="2093"/>
      <c r="P3" s="2093"/>
    </row>
    <row r="4" spans="1:17" s="1624" customFormat="1" ht="25.05" customHeight="1">
      <c r="A4" s="1667"/>
      <c r="B4" s="1667"/>
      <c r="C4" s="1667"/>
      <c r="D4" s="1667"/>
      <c r="E4" s="1667"/>
      <c r="F4" s="1667"/>
      <c r="G4" s="1667"/>
      <c r="H4" s="1667"/>
      <c r="I4" s="1667"/>
      <c r="J4" s="1667"/>
      <c r="K4" s="1667"/>
      <c r="L4" s="1667"/>
      <c r="M4" s="1667"/>
      <c r="N4" s="1667"/>
      <c r="O4" s="1667"/>
      <c r="P4" s="1667"/>
    </row>
    <row r="5" spans="1:17" ht="15" customHeight="1" thickBot="1">
      <c r="A5" s="606"/>
      <c r="B5" s="606"/>
      <c r="C5" s="606"/>
      <c r="D5" s="606"/>
      <c r="E5" s="606"/>
      <c r="F5" s="606"/>
      <c r="G5" s="606"/>
      <c r="H5" s="606"/>
      <c r="I5" s="606"/>
      <c r="J5" s="606"/>
      <c r="K5" s="606"/>
      <c r="L5" s="606"/>
      <c r="M5" s="606"/>
      <c r="N5" s="606"/>
      <c r="O5" s="606"/>
      <c r="P5" s="607" t="s">
        <v>1456</v>
      </c>
    </row>
    <row r="6" spans="1:17" ht="25.05" customHeight="1">
      <c r="A6" s="2094" t="s">
        <v>1457</v>
      </c>
      <c r="B6" s="2095"/>
      <c r="C6" s="2096"/>
      <c r="D6" s="2073" t="s">
        <v>1458</v>
      </c>
      <c r="E6" s="2095"/>
      <c r="F6" s="2096"/>
      <c r="G6" s="2073" t="s">
        <v>1459</v>
      </c>
      <c r="H6" s="2100"/>
      <c r="I6" s="2101"/>
      <c r="J6" s="2073" t="s">
        <v>110</v>
      </c>
      <c r="K6" s="2100"/>
      <c r="L6" s="2101"/>
      <c r="M6" s="2102" t="s">
        <v>111</v>
      </c>
      <c r="N6" s="2073" t="s">
        <v>1460</v>
      </c>
      <c r="O6" s="2100"/>
      <c r="P6" s="2104"/>
    </row>
    <row r="7" spans="1:17" ht="25.05" customHeight="1">
      <c r="A7" s="2097"/>
      <c r="B7" s="2098"/>
      <c r="C7" s="2099"/>
      <c r="D7" s="2017" t="s">
        <v>1461</v>
      </c>
      <c r="E7" s="2098"/>
      <c r="F7" s="2099"/>
      <c r="G7" s="2017" t="s">
        <v>1462</v>
      </c>
      <c r="H7" s="2098"/>
      <c r="I7" s="2099"/>
      <c r="J7" s="2017" t="s">
        <v>1463</v>
      </c>
      <c r="K7" s="2089"/>
      <c r="L7" s="2105"/>
      <c r="M7" s="2103"/>
      <c r="N7" s="2017" t="s">
        <v>1469</v>
      </c>
      <c r="O7" s="2089"/>
      <c r="P7" s="2090"/>
    </row>
    <row r="8" spans="1:17" ht="25.05" customHeight="1">
      <c r="A8" s="2018" t="s">
        <v>1468</v>
      </c>
      <c r="B8" s="2055" t="s">
        <v>1466</v>
      </c>
      <c r="C8" s="2056"/>
      <c r="D8" s="1636" t="s">
        <v>1464</v>
      </c>
      <c r="E8" s="1688"/>
      <c r="F8" s="1637" t="s">
        <v>1465</v>
      </c>
      <c r="G8" s="1636" t="s">
        <v>1464</v>
      </c>
      <c r="H8" s="1688"/>
      <c r="I8" s="1637" t="s">
        <v>1465</v>
      </c>
      <c r="J8" s="1636" t="s">
        <v>1464</v>
      </c>
      <c r="K8" s="1688"/>
      <c r="L8" s="1637" t="s">
        <v>1465</v>
      </c>
      <c r="M8" s="2091" t="s">
        <v>115</v>
      </c>
      <c r="N8" s="1636" t="s">
        <v>1464</v>
      </c>
      <c r="O8" s="1688"/>
      <c r="P8" s="1638" t="s">
        <v>1465</v>
      </c>
    </row>
    <row r="9" spans="1:17" ht="25.05" customHeight="1">
      <c r="A9" s="2018"/>
      <c r="B9" s="2053"/>
      <c r="C9" s="2054"/>
      <c r="D9" s="1640"/>
      <c r="E9" s="1668"/>
      <c r="F9" s="1641"/>
      <c r="G9" s="1640"/>
      <c r="H9" s="1668"/>
      <c r="I9" s="1641"/>
      <c r="J9" s="1640"/>
      <c r="K9" s="1668"/>
      <c r="L9" s="1641"/>
      <c r="M9" s="2092"/>
      <c r="N9" s="1640"/>
      <c r="O9" s="1668"/>
      <c r="P9" s="1642"/>
    </row>
    <row r="10" spans="1:17" ht="25.05" customHeight="1">
      <c r="A10" s="2018"/>
      <c r="B10" s="2051" t="s">
        <v>1467</v>
      </c>
      <c r="C10" s="2052"/>
      <c r="D10" s="1643" t="s">
        <v>1464</v>
      </c>
      <c r="E10" s="1673"/>
      <c r="F10" s="1731" t="s">
        <v>1465</v>
      </c>
      <c r="G10" s="1643" t="s">
        <v>1464</v>
      </c>
      <c r="H10" s="1673"/>
      <c r="I10" s="1731" t="s">
        <v>1465</v>
      </c>
      <c r="J10" s="1643" t="s">
        <v>1464</v>
      </c>
      <c r="K10" s="1673"/>
      <c r="L10" s="1731" t="s">
        <v>1465</v>
      </c>
      <c r="M10" s="2043" t="s">
        <v>115</v>
      </c>
      <c r="N10" s="1643" t="s">
        <v>1464</v>
      </c>
      <c r="O10" s="1673"/>
      <c r="P10" s="1644" t="s">
        <v>1465</v>
      </c>
    </row>
    <row r="11" spans="1:17" ht="25.05" customHeight="1">
      <c r="A11" s="2018"/>
      <c r="B11" s="2053"/>
      <c r="C11" s="2054"/>
      <c r="D11" s="1640"/>
      <c r="E11" s="1668"/>
      <c r="F11" s="1641"/>
      <c r="G11" s="1640"/>
      <c r="H11" s="1668"/>
      <c r="I11" s="1641"/>
      <c r="J11" s="1640"/>
      <c r="K11" s="1668"/>
      <c r="L11" s="1641"/>
      <c r="M11" s="2044"/>
      <c r="N11" s="1640"/>
      <c r="O11" s="1668"/>
      <c r="P11" s="1642"/>
      <c r="Q11" s="1801" t="s">
        <v>1730</v>
      </c>
    </row>
    <row r="12" spans="1:17" ht="25.05" customHeight="1">
      <c r="A12" s="2018"/>
      <c r="B12" s="2055" t="s">
        <v>1491</v>
      </c>
      <c r="C12" s="2056"/>
      <c r="D12" s="2021"/>
      <c r="E12" s="2022"/>
      <c r="F12" s="2023"/>
      <c r="G12" s="2021"/>
      <c r="H12" s="2022"/>
      <c r="I12" s="2023"/>
      <c r="J12" s="2021"/>
      <c r="K12" s="2022"/>
      <c r="L12" s="2023"/>
      <c r="M12" s="2045"/>
      <c r="N12" s="1636" t="s">
        <v>1464</v>
      </c>
      <c r="O12" s="1690"/>
      <c r="P12" s="1638" t="s">
        <v>1465</v>
      </c>
    </row>
    <row r="13" spans="1:17" ht="25.05" customHeight="1">
      <c r="A13" s="2018"/>
      <c r="B13" s="2041"/>
      <c r="C13" s="2042"/>
      <c r="D13" s="2024"/>
      <c r="E13" s="2025"/>
      <c r="F13" s="2026"/>
      <c r="G13" s="2024"/>
      <c r="H13" s="2025"/>
      <c r="I13" s="2026"/>
      <c r="J13" s="2024"/>
      <c r="K13" s="2025"/>
      <c r="L13" s="2026"/>
      <c r="M13" s="2046"/>
      <c r="N13" s="1628"/>
      <c r="O13" s="1670"/>
      <c r="P13" s="1630"/>
    </row>
    <row r="14" spans="1:17" ht="25.05" customHeight="1">
      <c r="A14" s="2018"/>
      <c r="B14" s="2035" t="s">
        <v>1488</v>
      </c>
      <c r="C14" s="2036"/>
      <c r="D14" s="1625" t="s">
        <v>1464</v>
      </c>
      <c r="E14" s="1671"/>
      <c r="F14" s="1626" t="s">
        <v>1465</v>
      </c>
      <c r="G14" s="1625" t="s">
        <v>1464</v>
      </c>
      <c r="H14" s="1671"/>
      <c r="I14" s="1626" t="s">
        <v>1465</v>
      </c>
      <c r="J14" s="1625" t="s">
        <v>1464</v>
      </c>
      <c r="K14" s="1671"/>
      <c r="L14" s="1626" t="s">
        <v>1465</v>
      </c>
      <c r="M14" s="2047" t="s">
        <v>115</v>
      </c>
      <c r="N14" s="1625" t="s">
        <v>1464</v>
      </c>
      <c r="O14" s="1671"/>
      <c r="P14" s="1627" t="s">
        <v>1465</v>
      </c>
    </row>
    <row r="15" spans="1:17" ht="25.05" customHeight="1">
      <c r="A15" s="2018"/>
      <c r="B15" s="2053"/>
      <c r="C15" s="2054"/>
      <c r="D15" s="1640"/>
      <c r="E15" s="1668"/>
      <c r="F15" s="1641"/>
      <c r="G15" s="1640"/>
      <c r="H15" s="1668"/>
      <c r="I15" s="1641"/>
      <c r="J15" s="1640"/>
      <c r="K15" s="1668"/>
      <c r="L15" s="1641"/>
      <c r="M15" s="2048"/>
      <c r="N15" s="1640"/>
      <c r="O15" s="1668"/>
      <c r="P15" s="1642"/>
      <c r="Q15" s="1801" t="s">
        <v>1730</v>
      </c>
    </row>
    <row r="16" spans="1:17" ht="25.05" customHeight="1">
      <c r="A16" s="2018"/>
      <c r="B16" s="2051" t="s">
        <v>1489</v>
      </c>
      <c r="C16" s="2052"/>
      <c r="D16" s="2066"/>
      <c r="E16" s="2067"/>
      <c r="F16" s="2068"/>
      <c r="G16" s="2066"/>
      <c r="H16" s="2067"/>
      <c r="I16" s="2068"/>
      <c r="J16" s="2066"/>
      <c r="K16" s="2067"/>
      <c r="L16" s="2068"/>
      <c r="M16" s="2064"/>
      <c r="N16" s="1643" t="s">
        <v>113</v>
      </c>
      <c r="O16" s="1673"/>
      <c r="P16" s="1644" t="s">
        <v>1465</v>
      </c>
    </row>
    <row r="17" spans="1:17" ht="25.05" customHeight="1" thickBot="1">
      <c r="A17" s="2018"/>
      <c r="B17" s="2037"/>
      <c r="C17" s="2038"/>
      <c r="D17" s="2069"/>
      <c r="E17" s="2070"/>
      <c r="F17" s="2071"/>
      <c r="G17" s="2069"/>
      <c r="H17" s="2070"/>
      <c r="I17" s="2071"/>
      <c r="J17" s="2069"/>
      <c r="K17" s="2070"/>
      <c r="L17" s="2071"/>
      <c r="M17" s="2065"/>
      <c r="N17" s="1631"/>
      <c r="O17" s="1674"/>
      <c r="P17" s="1632"/>
      <c r="Q17" s="1801" t="s">
        <v>1730</v>
      </c>
    </row>
    <row r="18" spans="1:17" ht="25.05" customHeight="1" thickTop="1">
      <c r="A18" s="2018"/>
      <c r="B18" s="2039" t="s">
        <v>1490</v>
      </c>
      <c r="C18" s="2040"/>
      <c r="D18" s="1676" t="s">
        <v>1464</v>
      </c>
      <c r="E18" s="1677"/>
      <c r="F18" s="1678" t="s">
        <v>1465</v>
      </c>
      <c r="G18" s="1676" t="s">
        <v>1464</v>
      </c>
      <c r="H18" s="1677"/>
      <c r="I18" s="1678" t="s">
        <v>1465</v>
      </c>
      <c r="J18" s="1676" t="s">
        <v>1464</v>
      </c>
      <c r="K18" s="1677"/>
      <c r="L18" s="1678" t="s">
        <v>1465</v>
      </c>
      <c r="M18" s="2087"/>
      <c r="N18" s="1676" t="s">
        <v>1464</v>
      </c>
      <c r="O18" s="1677"/>
      <c r="P18" s="1679" t="s">
        <v>1465</v>
      </c>
      <c r="Q18" s="2007" t="s">
        <v>1589</v>
      </c>
    </row>
    <row r="19" spans="1:17" ht="25.05" customHeight="1">
      <c r="A19" s="2018"/>
      <c r="B19" s="2041"/>
      <c r="C19" s="2042"/>
      <c r="D19" s="1628"/>
      <c r="E19" s="1675">
        <f>E9+E11+E15</f>
        <v>0</v>
      </c>
      <c r="F19" s="1629"/>
      <c r="G19" s="1628"/>
      <c r="H19" s="1675">
        <f>H9+H11+H15</f>
        <v>0</v>
      </c>
      <c r="I19" s="1629"/>
      <c r="J19" s="1628"/>
      <c r="K19" s="1675">
        <f>K9+K11+K15</f>
        <v>0</v>
      </c>
      <c r="L19" s="1629"/>
      <c r="M19" s="2046"/>
      <c r="N19" s="1628"/>
      <c r="O19" s="1675">
        <f>O9+O11+O15</f>
        <v>0</v>
      </c>
      <c r="P19" s="1630"/>
      <c r="Q19" s="2007"/>
    </row>
    <row r="20" spans="1:17" ht="25.05" customHeight="1">
      <c r="A20" s="2018"/>
      <c r="B20" s="2035" t="s">
        <v>1492</v>
      </c>
      <c r="C20" s="2036"/>
      <c r="D20" s="2031"/>
      <c r="E20" s="2032"/>
      <c r="F20" s="2033"/>
      <c r="G20" s="2031"/>
      <c r="H20" s="2032"/>
      <c r="I20" s="2033"/>
      <c r="J20" s="2031"/>
      <c r="K20" s="2032"/>
      <c r="L20" s="2033"/>
      <c r="M20" s="2088"/>
      <c r="N20" s="1625" t="s">
        <v>1464</v>
      </c>
      <c r="O20" s="1671"/>
      <c r="P20" s="1627" t="s">
        <v>1465</v>
      </c>
      <c r="Q20" s="2007" t="s">
        <v>1589</v>
      </c>
    </row>
    <row r="21" spans="1:17" ht="25.05" customHeight="1" thickBot="1">
      <c r="A21" s="2019"/>
      <c r="B21" s="2037"/>
      <c r="C21" s="2038"/>
      <c r="D21" s="2069"/>
      <c r="E21" s="2070"/>
      <c r="F21" s="2071"/>
      <c r="G21" s="2069"/>
      <c r="H21" s="2070"/>
      <c r="I21" s="2071"/>
      <c r="J21" s="2069"/>
      <c r="K21" s="2070"/>
      <c r="L21" s="2071"/>
      <c r="M21" s="2065"/>
      <c r="N21" s="1634"/>
      <c r="O21" s="1688">
        <f>O13+O17</f>
        <v>0</v>
      </c>
      <c r="P21" s="1635"/>
      <c r="Q21" s="2007"/>
    </row>
    <row r="22" spans="1:17" ht="25.05" customHeight="1" thickTop="1">
      <c r="A22" s="2020" t="s">
        <v>565</v>
      </c>
      <c r="B22" s="2055" t="s">
        <v>1736</v>
      </c>
      <c r="C22" s="2056"/>
      <c r="D22" s="2021"/>
      <c r="E22" s="2022"/>
      <c r="F22" s="2023"/>
      <c r="G22" s="2021"/>
      <c r="H22" s="2022"/>
      <c r="I22" s="2023"/>
      <c r="J22" s="2021" t="s">
        <v>269</v>
      </c>
      <c r="K22" s="2022"/>
      <c r="L22" s="2023"/>
      <c r="M22" s="2027"/>
      <c r="N22" s="2016"/>
      <c r="O22" s="2008">
        <f>O19+O21</f>
        <v>0</v>
      </c>
      <c r="P22" s="2010"/>
      <c r="Q22" s="2007" t="s">
        <v>1589</v>
      </c>
    </row>
    <row r="23" spans="1:17" ht="25.05" customHeight="1">
      <c r="A23" s="2018"/>
      <c r="B23" s="2041"/>
      <c r="C23" s="2042"/>
      <c r="D23" s="2024"/>
      <c r="E23" s="2025"/>
      <c r="F23" s="2026"/>
      <c r="G23" s="2024"/>
      <c r="H23" s="2025"/>
      <c r="I23" s="2026"/>
      <c r="J23" s="2024"/>
      <c r="K23" s="2025"/>
      <c r="L23" s="2026"/>
      <c r="M23" s="2028"/>
      <c r="N23" s="2017"/>
      <c r="O23" s="2009"/>
      <c r="P23" s="2011"/>
      <c r="Q23" s="2007"/>
    </row>
    <row r="24" spans="1:17" ht="25.05" customHeight="1">
      <c r="A24" s="2018"/>
      <c r="B24" s="2035" t="s">
        <v>1737</v>
      </c>
      <c r="C24" s="2036"/>
      <c r="D24" s="2031"/>
      <c r="E24" s="2032"/>
      <c r="F24" s="2033"/>
      <c r="G24" s="2031"/>
      <c r="H24" s="2032"/>
      <c r="I24" s="2033"/>
      <c r="J24" s="2031"/>
      <c r="K24" s="2032"/>
      <c r="L24" s="2033"/>
      <c r="M24" s="2034"/>
      <c r="N24" s="2030"/>
      <c r="O24" s="2015"/>
      <c r="P24" s="2013"/>
      <c r="Q24" s="2007" t="s">
        <v>1588</v>
      </c>
    </row>
    <row r="25" spans="1:17" ht="25.05" customHeight="1">
      <c r="A25" s="2018"/>
      <c r="B25" s="2041"/>
      <c r="C25" s="2042"/>
      <c r="D25" s="2024"/>
      <c r="E25" s="2025"/>
      <c r="F25" s="2026"/>
      <c r="G25" s="2024"/>
      <c r="H25" s="2025"/>
      <c r="I25" s="2026"/>
      <c r="J25" s="2024"/>
      <c r="K25" s="2025"/>
      <c r="L25" s="2026"/>
      <c r="M25" s="2028"/>
      <c r="N25" s="2017"/>
      <c r="O25" s="2072"/>
      <c r="P25" s="2011"/>
      <c r="Q25" s="2007"/>
    </row>
    <row r="26" spans="1:17" ht="25.05" customHeight="1">
      <c r="A26" s="2018"/>
      <c r="B26" s="2035" t="s">
        <v>1495</v>
      </c>
      <c r="C26" s="2036"/>
      <c r="D26" s="2031"/>
      <c r="E26" s="2032"/>
      <c r="F26" s="2033"/>
      <c r="G26" s="2031"/>
      <c r="H26" s="2032"/>
      <c r="I26" s="2033"/>
      <c r="J26" s="2031"/>
      <c r="K26" s="2032"/>
      <c r="L26" s="2033"/>
      <c r="M26" s="2034"/>
      <c r="N26" s="2029"/>
      <c r="O26" s="2014"/>
      <c r="P26" s="2012"/>
      <c r="Q26" s="2007" t="s">
        <v>1588</v>
      </c>
    </row>
    <row r="27" spans="1:17" ht="25.05" customHeight="1" thickBot="1">
      <c r="A27" s="2018"/>
      <c r="B27" s="2055"/>
      <c r="C27" s="2056"/>
      <c r="D27" s="2021"/>
      <c r="E27" s="2022"/>
      <c r="F27" s="2023"/>
      <c r="G27" s="2021"/>
      <c r="H27" s="2022"/>
      <c r="I27" s="2023"/>
      <c r="J27" s="2021"/>
      <c r="K27" s="2022"/>
      <c r="L27" s="2023"/>
      <c r="M27" s="2027"/>
      <c r="N27" s="2030"/>
      <c r="O27" s="2015"/>
      <c r="P27" s="2013"/>
      <c r="Q27" s="2007"/>
    </row>
    <row r="28" spans="1:17" ht="25.05" customHeight="1">
      <c r="A28" s="1686"/>
      <c r="B28" s="2057" t="s">
        <v>1471</v>
      </c>
      <c r="C28" s="2058"/>
      <c r="D28" s="2075"/>
      <c r="E28" s="2076"/>
      <c r="F28" s="2077"/>
      <c r="G28" s="2075"/>
      <c r="H28" s="2076"/>
      <c r="I28" s="2077"/>
      <c r="J28" s="2075"/>
      <c r="K28" s="2076"/>
      <c r="L28" s="2077"/>
      <c r="M28" s="2085"/>
      <c r="N28" s="2073"/>
      <c r="O28" s="2083"/>
      <c r="P28" s="2081"/>
      <c r="Q28" s="2007" t="s">
        <v>1677</v>
      </c>
    </row>
    <row r="29" spans="1:17" ht="25.05" customHeight="1" thickBot="1">
      <c r="A29" s="1633"/>
      <c r="B29" s="2059"/>
      <c r="C29" s="2060"/>
      <c r="D29" s="2078"/>
      <c r="E29" s="2079"/>
      <c r="F29" s="2080"/>
      <c r="G29" s="2078"/>
      <c r="H29" s="2079"/>
      <c r="I29" s="2080"/>
      <c r="J29" s="2078"/>
      <c r="K29" s="2079"/>
      <c r="L29" s="2080"/>
      <c r="M29" s="2086"/>
      <c r="N29" s="2074"/>
      <c r="O29" s="2084"/>
      <c r="P29" s="2082"/>
      <c r="Q29" s="2007"/>
    </row>
    <row r="30" spans="1:17" s="1639" customFormat="1" ht="25.05" customHeight="1">
      <c r="A30" s="2063"/>
      <c r="B30" s="2063"/>
      <c r="C30" s="2063"/>
      <c r="D30" s="2063"/>
      <c r="E30" s="2063"/>
      <c r="F30" s="2063"/>
      <c r="G30" s="2063"/>
      <c r="H30" s="2063"/>
      <c r="I30" s="2063"/>
      <c r="J30" s="2063"/>
      <c r="K30" s="2063"/>
      <c r="L30" s="2063"/>
      <c r="M30" s="2063"/>
      <c r="N30" s="2063"/>
    </row>
    <row r="31" spans="1:17" s="1639" customFormat="1" ht="19.5" customHeight="1">
      <c r="A31" s="1663" t="s">
        <v>1335</v>
      </c>
      <c r="B31" s="1645"/>
      <c r="C31" s="1645"/>
      <c r="D31" s="1645"/>
      <c r="E31" s="1645"/>
      <c r="F31" s="1645"/>
      <c r="G31" s="1645"/>
      <c r="H31" s="1645"/>
      <c r="I31" s="1645"/>
      <c r="J31" s="1646"/>
      <c r="K31" s="1645"/>
      <c r="L31" s="1646"/>
      <c r="M31" s="1645"/>
      <c r="N31" s="1645"/>
    </row>
    <row r="32" spans="1:17" s="1639" customFormat="1" ht="19.5" customHeight="1">
      <c r="A32" s="1734" t="s">
        <v>117</v>
      </c>
      <c r="B32" s="1661" t="s">
        <v>119</v>
      </c>
      <c r="C32" s="1661"/>
      <c r="D32" s="1647"/>
      <c r="E32" s="1647"/>
      <c r="F32" s="1647"/>
      <c r="G32" s="1647"/>
      <c r="H32" s="1647"/>
      <c r="I32" s="1647"/>
      <c r="J32" s="1648"/>
      <c r="K32" s="1647"/>
      <c r="L32" s="1649"/>
      <c r="M32" s="1647"/>
      <c r="N32" s="1647"/>
      <c r="O32" s="1648"/>
      <c r="P32" s="1654"/>
    </row>
    <row r="33" spans="1:17" s="1639" customFormat="1" ht="19.5" customHeight="1">
      <c r="A33" s="1735" t="s">
        <v>117</v>
      </c>
      <c r="B33" s="1659" t="s">
        <v>118</v>
      </c>
      <c r="C33" s="1665" t="s">
        <v>1357</v>
      </c>
      <c r="D33" s="2050"/>
      <c r="E33" s="2050"/>
      <c r="F33" s="2050"/>
      <c r="G33" s="2050"/>
      <c r="H33" s="2050"/>
      <c r="I33" s="2050"/>
      <c r="J33" s="2050"/>
      <c r="K33" s="2050"/>
      <c r="L33" s="2050"/>
      <c r="N33" s="1736" t="s">
        <v>117</v>
      </c>
      <c r="O33" s="1659" t="s">
        <v>1333</v>
      </c>
      <c r="P33" s="1655"/>
    </row>
    <row r="34" spans="1:17" s="1639" customFormat="1" ht="19.5" customHeight="1">
      <c r="A34" s="1651"/>
      <c r="B34" s="1650" t="s">
        <v>269</v>
      </c>
      <c r="C34" s="1665" t="s">
        <v>1356</v>
      </c>
      <c r="D34" s="2050"/>
      <c r="E34" s="2050"/>
      <c r="F34" s="2050"/>
      <c r="G34" s="2050"/>
      <c r="H34" s="2050"/>
      <c r="I34" s="2050"/>
      <c r="J34" s="2050"/>
      <c r="K34" s="2050"/>
      <c r="L34" s="2050"/>
      <c r="N34" s="1736" t="s">
        <v>117</v>
      </c>
      <c r="O34" s="1659" t="s">
        <v>1334</v>
      </c>
      <c r="P34" s="1655"/>
    </row>
    <row r="35" spans="1:17" s="1639" customFormat="1" ht="15" customHeight="1">
      <c r="A35" s="1651"/>
      <c r="B35" s="1650"/>
      <c r="C35" s="1665"/>
      <c r="D35" s="1666"/>
      <c r="E35" s="1666"/>
      <c r="F35" s="1666"/>
      <c r="G35" s="1666"/>
      <c r="H35" s="1666"/>
      <c r="I35" s="1666"/>
      <c r="J35" s="1666"/>
      <c r="K35" s="1666"/>
      <c r="L35" s="1666"/>
      <c r="N35" s="1658"/>
      <c r="O35" s="1659"/>
      <c r="P35" s="1655"/>
    </row>
    <row r="36" spans="1:17" s="1639" customFormat="1" ht="19.5" customHeight="1">
      <c r="A36" s="2061" t="s">
        <v>1470</v>
      </c>
      <c r="B36" s="2062"/>
      <c r="C36" s="2062"/>
      <c r="D36" s="2062"/>
      <c r="E36" s="2062"/>
      <c r="F36" s="2062"/>
      <c r="G36" s="2062"/>
      <c r="H36" s="2062"/>
      <c r="I36" s="2062"/>
      <c r="J36" s="2062"/>
      <c r="K36" s="2062"/>
      <c r="L36" s="2062"/>
      <c r="M36" s="2062"/>
      <c r="N36" s="2062"/>
      <c r="O36" s="1656"/>
      <c r="P36" s="1657"/>
    </row>
    <row r="37" spans="1:17" s="1639" customFormat="1" ht="15" customHeight="1">
      <c r="A37" s="1652"/>
      <c r="B37" s="1652"/>
      <c r="C37" s="1652"/>
      <c r="D37" s="1652"/>
      <c r="E37" s="1652"/>
      <c r="F37" s="1652"/>
      <c r="G37" s="1652"/>
      <c r="H37" s="1652"/>
      <c r="I37" s="1652"/>
      <c r="J37" s="1652"/>
      <c r="K37" s="1652"/>
      <c r="L37" s="1652"/>
      <c r="M37" s="1652"/>
      <c r="N37" s="1652"/>
    </row>
    <row r="38" spans="1:17" s="1639" customFormat="1" ht="15" customHeight="1">
      <c r="C38" s="1653"/>
      <c r="D38" s="1653"/>
      <c r="E38" s="1650"/>
      <c r="F38" s="1650"/>
      <c r="G38" s="1650"/>
      <c r="H38" s="1650"/>
      <c r="I38" s="1650"/>
      <c r="J38" s="1650"/>
      <c r="K38" s="1650"/>
      <c r="L38" s="1650"/>
      <c r="M38" s="1650"/>
      <c r="N38" s="1650"/>
    </row>
    <row r="39" spans="1:17" s="1639" customFormat="1" ht="15" customHeight="1">
      <c r="A39" s="1650" t="s">
        <v>866</v>
      </c>
      <c r="B39" s="1653"/>
      <c r="F39" s="1650"/>
      <c r="G39" s="1650"/>
      <c r="H39" s="1650"/>
      <c r="I39" s="1650"/>
      <c r="J39" s="1650"/>
      <c r="K39" s="1650"/>
      <c r="L39" s="1650"/>
      <c r="M39" s="1650"/>
      <c r="N39" s="1650"/>
    </row>
    <row r="40" spans="1:17" s="1639" customFormat="1" ht="15" customHeight="1">
      <c r="A40" s="1653" t="s">
        <v>91</v>
      </c>
      <c r="B40" s="1650" t="s">
        <v>1336</v>
      </c>
      <c r="F40" s="1650"/>
      <c r="G40" s="1650"/>
      <c r="H40" s="1650"/>
      <c r="I40" s="1650"/>
      <c r="J40" s="1650"/>
      <c r="K40" s="1650"/>
      <c r="L40" s="1650"/>
      <c r="M40" s="1650"/>
      <c r="N40" s="1650"/>
    </row>
    <row r="41" spans="1:17" s="1639" customFormat="1" ht="15" customHeight="1">
      <c r="A41" s="1664"/>
      <c r="B41" s="1650" t="s">
        <v>1358</v>
      </c>
      <c r="F41" s="1650"/>
      <c r="G41" s="1650"/>
      <c r="H41" s="1650"/>
      <c r="I41" s="1650"/>
      <c r="J41" s="1650"/>
      <c r="K41" s="1650"/>
      <c r="L41" s="1650"/>
      <c r="M41" s="1650"/>
      <c r="N41" s="1650"/>
    </row>
    <row r="42" spans="1:17" s="1639" customFormat="1" ht="15" customHeight="1">
      <c r="A42" s="1653" t="s">
        <v>120</v>
      </c>
      <c r="B42" s="1650" t="s">
        <v>1359</v>
      </c>
      <c r="F42" s="1650"/>
      <c r="G42" s="1650"/>
      <c r="H42" s="1650"/>
      <c r="I42" s="1650"/>
      <c r="J42" s="1650"/>
      <c r="K42" s="1650"/>
      <c r="L42" s="1650"/>
      <c r="M42" s="1650"/>
      <c r="N42" s="1650"/>
    </row>
    <row r="43" spans="1:17" s="1639" customFormat="1" ht="15" customHeight="1">
      <c r="A43" s="1653" t="s">
        <v>121</v>
      </c>
      <c r="B43" s="1650" t="s">
        <v>122</v>
      </c>
      <c r="F43" s="1650"/>
      <c r="G43" s="1650"/>
      <c r="H43" s="1650"/>
      <c r="I43" s="1650"/>
      <c r="J43" s="1650"/>
      <c r="K43" s="1650"/>
      <c r="L43" s="1650"/>
      <c r="M43" s="1650"/>
      <c r="N43" s="1650"/>
    </row>
    <row r="44" spans="1:17" s="1639" customFormat="1" ht="13.2">
      <c r="A44" s="1653" t="s">
        <v>123</v>
      </c>
      <c r="B44" s="1650" t="s">
        <v>124</v>
      </c>
      <c r="C44" s="1653"/>
      <c r="D44" s="1653"/>
      <c r="E44" s="1650"/>
      <c r="F44" s="1650"/>
      <c r="G44" s="1650"/>
      <c r="H44" s="1650"/>
      <c r="I44" s="1650"/>
      <c r="J44" s="1650"/>
      <c r="K44" s="1650"/>
      <c r="L44" s="1650"/>
      <c r="M44" s="1650"/>
      <c r="N44" s="1650"/>
    </row>
    <row r="45" spans="1:17" s="1639" customFormat="1" ht="20.100000000000001" customHeight="1">
      <c r="A45" s="1653"/>
      <c r="B45" s="1650"/>
      <c r="C45" s="1653"/>
      <c r="D45" s="1653"/>
      <c r="E45" s="1650"/>
      <c r="F45" s="1650"/>
      <c r="G45" s="1650"/>
      <c r="H45" s="1650"/>
      <c r="I45" s="1650"/>
      <c r="J45" s="1650"/>
      <c r="K45" s="1650"/>
      <c r="L45" s="1650"/>
      <c r="M45" s="1650"/>
      <c r="N45" s="1650"/>
    </row>
    <row r="46" spans="1:17" s="1639" customFormat="1" ht="20.100000000000001" customHeight="1">
      <c r="A46" s="1653"/>
      <c r="B46" s="1650"/>
      <c r="C46" s="1653"/>
      <c r="D46" s="1653"/>
      <c r="E46" s="1650"/>
      <c r="F46" s="1650"/>
      <c r="G46" s="1650"/>
      <c r="H46" s="1650"/>
      <c r="I46" s="1650"/>
      <c r="J46" s="1650"/>
      <c r="K46" s="1650"/>
      <c r="L46" s="1650"/>
      <c r="M46" s="1650"/>
      <c r="N46" s="1650"/>
    </row>
    <row r="47" spans="1:17" ht="20.100000000000001" customHeight="1">
      <c r="A47" s="606"/>
      <c r="B47" s="606"/>
      <c r="C47" s="606"/>
      <c r="D47" s="606"/>
      <c r="E47" s="606"/>
      <c r="F47" s="606"/>
      <c r="G47" s="606"/>
      <c r="H47" s="606"/>
      <c r="I47" s="606"/>
      <c r="J47" s="606"/>
      <c r="K47" s="606"/>
      <c r="L47" s="606"/>
      <c r="M47" s="606"/>
      <c r="N47" s="606"/>
      <c r="O47" s="606"/>
      <c r="P47" s="606"/>
      <c r="Q47" s="606"/>
    </row>
    <row r="48" spans="1:17" ht="20.100000000000001" customHeight="1">
      <c r="A48" s="2049" t="str">
        <f>IF(基本情報!D13="","事業名：　　　　　　　　　　　　　　　　　　　　",CONCATENATE("事業名：","",基本情報!D13))</f>
        <v>事業名：　　　　　　　　　　　　　　　　　　　　</v>
      </c>
      <c r="B48" s="2049"/>
      <c r="C48" s="2049"/>
      <c r="D48" s="2049"/>
      <c r="E48" s="2049"/>
      <c r="F48" s="2049"/>
      <c r="G48" s="2049"/>
      <c r="H48" s="2049"/>
      <c r="I48" s="2049"/>
      <c r="J48" s="2049"/>
      <c r="K48" s="2049"/>
      <c r="L48" s="2049"/>
      <c r="M48" s="2049"/>
      <c r="N48" s="2049"/>
      <c r="O48" s="2049"/>
      <c r="P48" s="2049"/>
      <c r="Q48" s="606"/>
    </row>
    <row r="49" spans="1:17" ht="20.100000000000001" customHeight="1">
      <c r="A49" s="606"/>
      <c r="B49" s="606"/>
      <c r="C49" s="606"/>
      <c r="D49" s="606"/>
      <c r="E49" s="606"/>
      <c r="F49" s="606"/>
      <c r="G49" s="606"/>
      <c r="H49" s="606"/>
      <c r="I49" s="606"/>
      <c r="J49" s="606"/>
      <c r="K49" s="606"/>
      <c r="L49" s="606"/>
      <c r="M49" s="606"/>
      <c r="N49" s="606"/>
      <c r="O49" s="606"/>
      <c r="P49" s="606"/>
      <c r="Q49" s="606"/>
    </row>
    <row r="50" spans="1:17" ht="20.100000000000001" customHeight="1">
      <c r="Q50" s="606"/>
    </row>
  </sheetData>
  <sheetProtection selectLockedCells="1"/>
  <mergeCells count="79">
    <mergeCell ref="B12:C13"/>
    <mergeCell ref="B10:C11"/>
    <mergeCell ref="N7:P7"/>
    <mergeCell ref="M8:M9"/>
    <mergeCell ref="A3:P3"/>
    <mergeCell ref="A6:C7"/>
    <mergeCell ref="D6:F6"/>
    <mergeCell ref="G6:I6"/>
    <mergeCell ref="J6:L6"/>
    <mergeCell ref="M6:M7"/>
    <mergeCell ref="N6:P6"/>
    <mergeCell ref="D7:F7"/>
    <mergeCell ref="G7:I7"/>
    <mergeCell ref="J7:L7"/>
    <mergeCell ref="B8:C9"/>
    <mergeCell ref="D12:F13"/>
    <mergeCell ref="G12:I13"/>
    <mergeCell ref="J12:L13"/>
    <mergeCell ref="M18:M19"/>
    <mergeCell ref="D20:F21"/>
    <mergeCell ref="G20:I21"/>
    <mergeCell ref="J20:L21"/>
    <mergeCell ref="M20:M21"/>
    <mergeCell ref="Q28:Q29"/>
    <mergeCell ref="P24:P25"/>
    <mergeCell ref="O24:O25"/>
    <mergeCell ref="N24:N25"/>
    <mergeCell ref="D24:F25"/>
    <mergeCell ref="G24:I25"/>
    <mergeCell ref="J24:L25"/>
    <mergeCell ref="M24:M25"/>
    <mergeCell ref="N28:N29"/>
    <mergeCell ref="G28:I29"/>
    <mergeCell ref="J28:L29"/>
    <mergeCell ref="D28:F29"/>
    <mergeCell ref="P28:P29"/>
    <mergeCell ref="O28:O29"/>
    <mergeCell ref="M28:M29"/>
    <mergeCell ref="Q24:Q25"/>
    <mergeCell ref="A48:P48"/>
    <mergeCell ref="D33:L33"/>
    <mergeCell ref="D34:L34"/>
    <mergeCell ref="B16:C17"/>
    <mergeCell ref="B14:C15"/>
    <mergeCell ref="B26:C27"/>
    <mergeCell ref="B24:C25"/>
    <mergeCell ref="B28:C29"/>
    <mergeCell ref="B22:C23"/>
    <mergeCell ref="A36:N36"/>
    <mergeCell ref="A30:N30"/>
    <mergeCell ref="M16:M17"/>
    <mergeCell ref="D16:F17"/>
    <mergeCell ref="G16:I17"/>
    <mergeCell ref="J16:L17"/>
    <mergeCell ref="D22:F23"/>
    <mergeCell ref="N22:N23"/>
    <mergeCell ref="A8:A21"/>
    <mergeCell ref="A22:A27"/>
    <mergeCell ref="G22:I23"/>
    <mergeCell ref="J22:L23"/>
    <mergeCell ref="M22:M23"/>
    <mergeCell ref="N26:N27"/>
    <mergeCell ref="D26:F27"/>
    <mergeCell ref="G26:I27"/>
    <mergeCell ref="J26:L27"/>
    <mergeCell ref="M26:M27"/>
    <mergeCell ref="B20:C21"/>
    <mergeCell ref="B18:C19"/>
    <mergeCell ref="M10:M11"/>
    <mergeCell ref="M12:M13"/>
    <mergeCell ref="M14:M15"/>
    <mergeCell ref="Q26:Q27"/>
    <mergeCell ref="Q22:Q23"/>
    <mergeCell ref="Q18:Q19"/>
    <mergeCell ref="Q20:Q21"/>
    <mergeCell ref="O22:O23"/>
    <mergeCell ref="P22:P23"/>
    <mergeCell ref="P26:P27"/>
    <mergeCell ref="O26:O27"/>
  </mergeCells>
  <phoneticPr fontId="2"/>
  <conditionalFormatting sqref="O28:O29">
    <cfRule type="expression" dxfId="20" priority="1">
      <formula>$O$28&lt;&gt;""</formula>
    </cfRule>
  </conditionalFormatting>
  <dataValidations count="2">
    <dataValidation type="list" allowBlank="1" showInputMessage="1" showErrorMessage="1" sqref="N33:N35 A32:A33" xr:uid="{F857A04E-A47D-4064-BB34-CEA3C95C69CA}">
      <formula1>"□,■"</formula1>
    </dataValidation>
    <dataValidation imeMode="hiragana" allowBlank="1" showInputMessage="1" showErrorMessage="1" sqref="D33:L34" xr:uid="{DA09450C-1A7C-4972-8A05-0EFFD842C870}"/>
  </dataValidations>
  <printOptions horizontalCentered="1"/>
  <pageMargins left="0.59055118110236227" right="0.59055118110236227" top="0.74803149606299213" bottom="0.74803149606299213" header="0.31496062992125984" footer="0.31496062992125984"/>
  <pageSetup paperSize="9" scale="72" fitToHeight="0"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6FD3D-728E-465C-9F86-D0EBBBAAEE91}">
  <sheetPr codeName="Sheet47">
    <tabColor rgb="FF66FFFF"/>
    <pageSetUpPr fitToPage="1"/>
  </sheetPr>
  <dimension ref="A1:M32"/>
  <sheetViews>
    <sheetView showGridLines="0" view="pageBreakPreview" topLeftCell="A5" zoomScaleNormal="100" zoomScaleSheetLayoutView="100" workbookViewId="0">
      <selection activeCell="B9" sqref="B9"/>
    </sheetView>
  </sheetViews>
  <sheetFormatPr defaultColWidth="9.5546875" defaultRowHeight="13.2"/>
  <cols>
    <col min="1" max="1" width="3.6640625" style="606" customWidth="1"/>
    <col min="2" max="2" width="15.6640625" style="606" customWidth="1"/>
    <col min="3" max="4" width="3.6640625" style="606" customWidth="1"/>
    <col min="5" max="5" width="15.6640625" style="606" customWidth="1"/>
    <col min="6" max="7" width="3.6640625" style="606" customWidth="1"/>
    <col min="8" max="8" width="15.6640625" style="606" customWidth="1"/>
    <col min="9" max="9" width="3.6640625" style="606" customWidth="1"/>
    <col min="10" max="10" width="9.6640625" style="606" customWidth="1"/>
    <col min="11" max="11" width="3.6640625" style="606" customWidth="1"/>
    <col min="12" max="12" width="15.6640625" style="606" customWidth="1"/>
    <col min="13" max="13" width="3.6640625" style="606" customWidth="1"/>
    <col min="14" max="16384" width="9.5546875" style="606"/>
  </cols>
  <sheetData>
    <row r="1" spans="1:13" ht="15" customHeight="1">
      <c r="B1" s="612"/>
      <c r="C1" s="612"/>
      <c r="D1" s="612"/>
      <c r="E1" s="612"/>
      <c r="F1" s="612"/>
      <c r="G1" s="612"/>
      <c r="H1" s="612"/>
      <c r="I1" s="612"/>
      <c r="J1" s="612"/>
      <c r="K1" s="612"/>
      <c r="L1" s="612"/>
      <c r="M1" s="630" t="s">
        <v>867</v>
      </c>
    </row>
    <row r="2" spans="1:13" ht="18" customHeight="1">
      <c r="A2" s="610"/>
      <c r="B2" s="610"/>
      <c r="C2" s="610"/>
      <c r="D2" s="610"/>
      <c r="E2" s="610"/>
      <c r="F2" s="610"/>
      <c r="G2" s="610"/>
      <c r="H2" s="610"/>
      <c r="I2" s="610"/>
      <c r="J2" s="610"/>
      <c r="K2" s="610"/>
      <c r="L2" s="610"/>
      <c r="M2" s="610"/>
    </row>
    <row r="3" spans="1:13" ht="19.2">
      <c r="A3" s="3809" t="s">
        <v>80</v>
      </c>
      <c r="B3" s="3809"/>
      <c r="C3" s="3809"/>
      <c r="D3" s="3809"/>
      <c r="E3" s="3809"/>
      <c r="F3" s="3809"/>
      <c r="G3" s="3809"/>
      <c r="H3" s="3809"/>
      <c r="I3" s="3809"/>
      <c r="J3" s="3809"/>
      <c r="K3" s="3809"/>
      <c r="L3" s="3809"/>
      <c r="M3" s="3809"/>
    </row>
    <row r="4" spans="1:13" ht="18" customHeight="1">
      <c r="A4" s="611"/>
      <c r="B4" s="611"/>
      <c r="C4" s="611"/>
      <c r="D4" s="611"/>
      <c r="E4" s="611"/>
      <c r="F4" s="611"/>
      <c r="G4" s="611"/>
      <c r="H4" s="611"/>
      <c r="I4" s="611"/>
      <c r="J4" s="611"/>
      <c r="K4" s="611"/>
      <c r="L4" s="611"/>
      <c r="M4" s="611"/>
    </row>
    <row r="5" spans="1:13" ht="15" customHeight="1">
      <c r="A5" s="612"/>
      <c r="B5" s="612"/>
      <c r="C5" s="612"/>
      <c r="D5" s="612"/>
      <c r="E5" s="612"/>
      <c r="F5" s="612"/>
      <c r="G5" s="612"/>
      <c r="H5" s="612"/>
      <c r="I5" s="612"/>
      <c r="J5" s="612"/>
      <c r="K5" s="612"/>
      <c r="L5" s="612"/>
      <c r="M5" s="612"/>
    </row>
    <row r="6" spans="1:13" ht="15" customHeight="1">
      <c r="A6" s="3810" t="s">
        <v>128</v>
      </c>
      <c r="B6" s="3810"/>
      <c r="C6" s="3810"/>
      <c r="D6" s="3810"/>
      <c r="E6" s="3810"/>
      <c r="F6" s="3810"/>
      <c r="G6" s="3810"/>
      <c r="H6" s="3810"/>
      <c r="I6" s="3810"/>
      <c r="J6" s="3810"/>
      <c r="K6" s="3810"/>
      <c r="L6" s="3810"/>
      <c r="M6" s="3810"/>
    </row>
    <row r="7" spans="1:13" ht="15" customHeight="1">
      <c r="A7" s="3811" t="s">
        <v>1265</v>
      </c>
      <c r="B7" s="3811"/>
      <c r="C7" s="3811"/>
      <c r="D7" s="3811"/>
      <c r="E7" s="3811"/>
      <c r="F7" s="3811"/>
      <c r="G7" s="3811"/>
      <c r="H7" s="3811"/>
      <c r="I7" s="3811"/>
      <c r="J7" s="3811"/>
      <c r="K7" s="3811"/>
      <c r="L7" s="3811"/>
      <c r="M7" s="3811"/>
    </row>
    <row r="8" spans="1:13" ht="25.5" customHeight="1">
      <c r="A8" s="3812" t="s">
        <v>129</v>
      </c>
      <c r="B8" s="3813"/>
      <c r="C8" s="3813"/>
      <c r="D8" s="3814" t="s">
        <v>1475</v>
      </c>
      <c r="E8" s="3815"/>
      <c r="F8" s="3816"/>
      <c r="G8" s="3814" t="s">
        <v>110</v>
      </c>
      <c r="H8" s="3815"/>
      <c r="I8" s="3816"/>
      <c r="J8" s="613" t="s">
        <v>111</v>
      </c>
      <c r="K8" s="3813" t="s">
        <v>112</v>
      </c>
      <c r="L8" s="3813"/>
      <c r="M8" s="3817"/>
    </row>
    <row r="9" spans="1:13" ht="33" customHeight="1">
      <c r="A9" s="614" t="s">
        <v>113</v>
      </c>
      <c r="B9" s="1682"/>
      <c r="C9" s="616" t="s">
        <v>114</v>
      </c>
      <c r="D9" s="617" t="s">
        <v>113</v>
      </c>
      <c r="E9" s="615"/>
      <c r="F9" s="618" t="s">
        <v>114</v>
      </c>
      <c r="G9" s="617" t="s">
        <v>113</v>
      </c>
      <c r="H9" s="615"/>
      <c r="I9" s="618" t="s">
        <v>114</v>
      </c>
      <c r="J9" s="3818" t="s">
        <v>115</v>
      </c>
      <c r="K9" s="619" t="s">
        <v>113</v>
      </c>
      <c r="L9" s="620"/>
      <c r="M9" s="608" t="s">
        <v>114</v>
      </c>
    </row>
    <row r="10" spans="1:13" ht="33" customHeight="1">
      <c r="A10" s="621" t="s">
        <v>130</v>
      </c>
      <c r="B10" s="1683"/>
      <c r="C10" s="623"/>
      <c r="D10" s="624"/>
      <c r="E10" s="622"/>
      <c r="F10" s="625"/>
      <c r="G10" s="624"/>
      <c r="H10" s="622"/>
      <c r="I10" s="625"/>
      <c r="J10" s="3819"/>
      <c r="K10" s="626"/>
      <c r="L10" s="622"/>
      <c r="M10" s="627"/>
    </row>
    <row r="11" spans="1:13" ht="30" customHeight="1">
      <c r="A11" s="628"/>
      <c r="B11" s="628"/>
      <c r="C11" s="628"/>
      <c r="D11" s="628"/>
      <c r="E11" s="628"/>
      <c r="F11" s="628"/>
      <c r="G11" s="628"/>
      <c r="H11" s="628"/>
      <c r="I11" s="628"/>
      <c r="J11" s="628"/>
      <c r="K11" s="609"/>
      <c r="L11" s="609"/>
      <c r="M11" s="629"/>
    </row>
    <row r="12" spans="1:13" ht="15" customHeight="1">
      <c r="A12" s="3810" t="s">
        <v>131</v>
      </c>
      <c r="B12" s="3810"/>
      <c r="C12" s="3810"/>
      <c r="D12" s="3810"/>
      <c r="E12" s="3810"/>
      <c r="F12" s="3810"/>
      <c r="G12" s="3810"/>
      <c r="H12" s="3810"/>
      <c r="I12" s="3810"/>
      <c r="J12" s="3810"/>
      <c r="K12" s="3810"/>
      <c r="L12" s="3810"/>
      <c r="M12" s="3810"/>
    </row>
    <row r="13" spans="1:13" ht="15" customHeight="1">
      <c r="A13" s="3820"/>
      <c r="B13" s="3820"/>
      <c r="C13" s="3820"/>
      <c r="D13" s="3820"/>
      <c r="E13" s="3820"/>
      <c r="F13" s="3820"/>
      <c r="G13" s="3820"/>
      <c r="H13" s="3820"/>
      <c r="I13" s="3820"/>
      <c r="J13" s="3820"/>
      <c r="K13" s="612"/>
      <c r="L13" s="612"/>
      <c r="M13" s="630" t="s">
        <v>1265</v>
      </c>
    </row>
    <row r="14" spans="1:13" ht="25.5" customHeight="1">
      <c r="A14" s="3812" t="s">
        <v>129</v>
      </c>
      <c r="B14" s="3813"/>
      <c r="C14" s="3813"/>
      <c r="D14" s="3814" t="s">
        <v>1475</v>
      </c>
      <c r="E14" s="3815"/>
      <c r="F14" s="3816"/>
      <c r="G14" s="3814" t="s">
        <v>110</v>
      </c>
      <c r="H14" s="3815"/>
      <c r="I14" s="3816"/>
      <c r="J14" s="613" t="s">
        <v>111</v>
      </c>
      <c r="K14" s="3813" t="s">
        <v>112</v>
      </c>
      <c r="L14" s="3813"/>
      <c r="M14" s="3817"/>
    </row>
    <row r="15" spans="1:13" ht="33" customHeight="1">
      <c r="A15" s="614" t="s">
        <v>113</v>
      </c>
      <c r="B15" s="1682"/>
      <c r="C15" s="616" t="s">
        <v>114</v>
      </c>
      <c r="D15" s="617" t="s">
        <v>113</v>
      </c>
      <c r="E15" s="615"/>
      <c r="F15" s="618" t="s">
        <v>114</v>
      </c>
      <c r="G15" s="617" t="s">
        <v>113</v>
      </c>
      <c r="H15" s="615"/>
      <c r="I15" s="618" t="s">
        <v>114</v>
      </c>
      <c r="J15" s="3818" t="s">
        <v>115</v>
      </c>
      <c r="K15" s="619" t="s">
        <v>113</v>
      </c>
      <c r="L15" s="620"/>
      <c r="M15" s="608" t="s">
        <v>114</v>
      </c>
    </row>
    <row r="16" spans="1:13" ht="33" customHeight="1">
      <c r="A16" s="621" t="s">
        <v>130</v>
      </c>
      <c r="B16" s="1683"/>
      <c r="C16" s="623"/>
      <c r="D16" s="624"/>
      <c r="E16" s="622"/>
      <c r="F16" s="625"/>
      <c r="G16" s="624"/>
      <c r="H16" s="622"/>
      <c r="I16" s="625"/>
      <c r="J16" s="3819"/>
      <c r="K16" s="626"/>
      <c r="L16" s="622"/>
      <c r="M16" s="627"/>
    </row>
    <row r="17" spans="1:13" ht="30" customHeight="1">
      <c r="A17" s="628"/>
      <c r="B17" s="628"/>
      <c r="C17" s="628"/>
      <c r="D17" s="628"/>
      <c r="E17" s="628"/>
      <c r="F17" s="628"/>
      <c r="G17" s="628"/>
      <c r="H17" s="628"/>
      <c r="I17" s="628"/>
      <c r="J17" s="628"/>
      <c r="K17" s="609"/>
      <c r="L17" s="609"/>
      <c r="M17" s="629"/>
    </row>
    <row r="18" spans="1:13" ht="15" customHeight="1">
      <c r="A18" s="3810" t="s">
        <v>1478</v>
      </c>
      <c r="B18" s="3810"/>
      <c r="C18" s="3810"/>
      <c r="D18" s="3810"/>
      <c r="E18" s="3810"/>
      <c r="F18" s="3810"/>
      <c r="G18" s="3810"/>
      <c r="H18" s="3810"/>
      <c r="I18" s="3810"/>
      <c r="J18" s="3810"/>
      <c r="K18" s="3810"/>
      <c r="L18" s="3810"/>
      <c r="M18" s="3810"/>
    </row>
    <row r="19" spans="1:13" ht="15" customHeight="1">
      <c r="A19" s="3820"/>
      <c r="B19" s="3820"/>
      <c r="C19" s="3820"/>
      <c r="D19" s="3820"/>
      <c r="E19" s="3820"/>
      <c r="F19" s="3820"/>
      <c r="G19" s="3820"/>
      <c r="H19" s="3820"/>
      <c r="I19" s="3820"/>
      <c r="J19" s="3820"/>
      <c r="K19" s="612"/>
      <c r="L19" s="612"/>
      <c r="M19" s="630" t="s">
        <v>1265</v>
      </c>
    </row>
    <row r="20" spans="1:13" ht="25.5" customHeight="1">
      <c r="A20" s="3812" t="s">
        <v>129</v>
      </c>
      <c r="B20" s="3813"/>
      <c r="C20" s="3813"/>
      <c r="D20" s="3814" t="s">
        <v>1475</v>
      </c>
      <c r="E20" s="3815"/>
      <c r="F20" s="3816"/>
      <c r="G20" s="3814" t="s">
        <v>110</v>
      </c>
      <c r="H20" s="3815"/>
      <c r="I20" s="3816"/>
      <c r="J20" s="613" t="s">
        <v>111</v>
      </c>
      <c r="K20" s="3813" t="s">
        <v>112</v>
      </c>
      <c r="L20" s="3813"/>
      <c r="M20" s="3817"/>
    </row>
    <row r="21" spans="1:13" ht="33" customHeight="1">
      <c r="A21" s="614" t="s">
        <v>113</v>
      </c>
      <c r="B21" s="1682"/>
      <c r="C21" s="616" t="s">
        <v>114</v>
      </c>
      <c r="D21" s="617" t="s">
        <v>113</v>
      </c>
      <c r="E21" s="615"/>
      <c r="F21" s="618" t="s">
        <v>114</v>
      </c>
      <c r="G21" s="617" t="s">
        <v>113</v>
      </c>
      <c r="H21" s="615"/>
      <c r="I21" s="618" t="s">
        <v>114</v>
      </c>
      <c r="J21" s="3818" t="s">
        <v>115</v>
      </c>
      <c r="K21" s="619" t="s">
        <v>113</v>
      </c>
      <c r="L21" s="620"/>
      <c r="M21" s="608" t="s">
        <v>114</v>
      </c>
    </row>
    <row r="22" spans="1:13" ht="33" customHeight="1">
      <c r="A22" s="621" t="s">
        <v>130</v>
      </c>
      <c r="B22" s="1683"/>
      <c r="C22" s="623"/>
      <c r="D22" s="624"/>
      <c r="E22" s="622"/>
      <c r="F22" s="625"/>
      <c r="G22" s="624"/>
      <c r="H22" s="622"/>
      <c r="I22" s="625"/>
      <c r="J22" s="3819"/>
      <c r="K22" s="626"/>
      <c r="L22" s="622"/>
      <c r="M22" s="627"/>
    </row>
    <row r="23" spans="1:13" ht="14.4">
      <c r="A23" s="628"/>
      <c r="B23" s="628"/>
      <c r="C23" s="628"/>
      <c r="D23" s="628"/>
      <c r="E23" s="628"/>
      <c r="F23" s="628"/>
      <c r="G23" s="628"/>
      <c r="H23" s="628"/>
      <c r="I23" s="628"/>
      <c r="J23" s="628"/>
      <c r="K23" s="609"/>
      <c r="L23" s="609"/>
      <c r="M23" s="629"/>
    </row>
    <row r="24" spans="1:13">
      <c r="A24" s="631" t="s">
        <v>868</v>
      </c>
      <c r="B24" s="3821" t="s">
        <v>869</v>
      </c>
      <c r="C24" s="3821"/>
      <c r="D24" s="3821"/>
      <c r="E24" s="3821"/>
      <c r="F24" s="3821"/>
      <c r="G24" s="3821"/>
      <c r="H24" s="3821"/>
      <c r="I24" s="3821"/>
      <c r="J24" s="3821"/>
      <c r="K24" s="3821"/>
      <c r="L24" s="3821"/>
      <c r="M24" s="3821"/>
    </row>
    <row r="25" spans="1:13" ht="13.5" customHeight="1">
      <c r="A25" s="631"/>
      <c r="B25" s="631"/>
      <c r="C25" s="631"/>
      <c r="D25" s="631"/>
      <c r="E25" s="631"/>
      <c r="F25" s="631"/>
      <c r="G25" s="631"/>
      <c r="H25" s="631"/>
      <c r="I25" s="631"/>
      <c r="J25" s="631"/>
      <c r="K25" s="631"/>
      <c r="L25" s="631"/>
      <c r="M25" s="631"/>
    </row>
    <row r="26" spans="1:13">
      <c r="A26" s="632"/>
      <c r="B26" s="3822" t="s">
        <v>870</v>
      </c>
      <c r="C26" s="3822"/>
      <c r="D26" s="3822"/>
      <c r="E26" s="3822"/>
      <c r="F26" s="3822"/>
      <c r="G26" s="3822"/>
      <c r="H26" s="3822"/>
      <c r="I26" s="3822"/>
      <c r="J26" s="3822"/>
      <c r="K26" s="3822"/>
      <c r="L26" s="3822"/>
      <c r="M26" s="3822"/>
    </row>
    <row r="27" spans="1:13">
      <c r="A27" s="632"/>
      <c r="B27" s="3822" t="s">
        <v>871</v>
      </c>
      <c r="C27" s="3822"/>
      <c r="D27" s="3822"/>
      <c r="E27" s="3822"/>
      <c r="F27" s="3822"/>
      <c r="G27" s="3822"/>
      <c r="H27" s="3822"/>
      <c r="I27" s="3822"/>
      <c r="J27" s="3822"/>
      <c r="K27" s="3822"/>
      <c r="L27" s="3822"/>
      <c r="M27" s="3822"/>
    </row>
    <row r="28" spans="1:13">
      <c r="A28" s="633"/>
      <c r="B28" s="633"/>
      <c r="C28" s="633"/>
      <c r="D28" s="633"/>
      <c r="E28" s="633"/>
      <c r="F28" s="633"/>
      <c r="G28" s="633"/>
      <c r="H28" s="633"/>
      <c r="I28" s="633"/>
      <c r="J28" s="633"/>
      <c r="K28" s="633"/>
      <c r="L28" s="633"/>
      <c r="M28" s="633"/>
    </row>
    <row r="29" spans="1:13">
      <c r="A29" s="633"/>
      <c r="B29" s="633"/>
      <c r="C29" s="633"/>
      <c r="D29" s="633"/>
      <c r="E29" s="633"/>
      <c r="F29" s="633"/>
      <c r="G29" s="633"/>
      <c r="H29" s="633"/>
      <c r="I29" s="633"/>
      <c r="J29" s="633"/>
      <c r="K29" s="633"/>
      <c r="L29" s="633"/>
      <c r="M29" s="633"/>
    </row>
    <row r="30" spans="1:13">
      <c r="A30" s="633"/>
      <c r="B30" s="633"/>
      <c r="C30" s="633"/>
      <c r="D30" s="633"/>
      <c r="E30" s="633"/>
      <c r="F30" s="633"/>
      <c r="G30" s="633"/>
      <c r="H30" s="633"/>
      <c r="I30" s="633"/>
      <c r="J30" s="633"/>
      <c r="K30" s="633"/>
      <c r="L30" s="633"/>
      <c r="M30" s="633"/>
    </row>
    <row r="31" spans="1:13">
      <c r="A31" s="633"/>
      <c r="B31" s="633"/>
      <c r="C31" s="633"/>
      <c r="D31" s="633"/>
      <c r="E31" s="633"/>
      <c r="F31" s="633"/>
      <c r="G31" s="633"/>
      <c r="H31" s="633"/>
      <c r="I31" s="633"/>
      <c r="J31" s="633"/>
      <c r="K31" s="633"/>
      <c r="L31" s="633"/>
      <c r="M31" s="633"/>
    </row>
    <row r="32" spans="1:13">
      <c r="A32" s="2117" t="str">
        <f>IF(基本情報!D13="","事業名：　　　　　　　　　　　　　　　　　　　　",CONCATENATE("事業名：",IF(基本情報!D13="","",基本情報!D13)))</f>
        <v>事業名：　　　　　　　　　　　　　　　　　　　　</v>
      </c>
      <c r="B32" s="2117"/>
      <c r="C32" s="2117"/>
      <c r="D32" s="2117"/>
      <c r="E32" s="2117"/>
      <c r="F32" s="2117"/>
      <c r="G32" s="2117"/>
      <c r="H32" s="2117"/>
      <c r="I32" s="2117"/>
      <c r="J32" s="2117"/>
      <c r="K32" s="2117"/>
      <c r="L32" s="2117"/>
      <c r="M32" s="2117"/>
    </row>
  </sheetData>
  <sheetProtection selectLockedCells="1"/>
  <mergeCells count="28">
    <mergeCell ref="J21:J22"/>
    <mergeCell ref="B24:M24"/>
    <mergeCell ref="B26:M26"/>
    <mergeCell ref="B27:M27"/>
    <mergeCell ref="A32:M32"/>
    <mergeCell ref="J15:J16"/>
    <mergeCell ref="D20:F20"/>
    <mergeCell ref="A18:M18"/>
    <mergeCell ref="A19:B19"/>
    <mergeCell ref="C19:J19"/>
    <mergeCell ref="A20:C20"/>
    <mergeCell ref="G20:I20"/>
    <mergeCell ref="K20:M20"/>
    <mergeCell ref="J9:J10"/>
    <mergeCell ref="A12:M12"/>
    <mergeCell ref="A13:B13"/>
    <mergeCell ref="C13:J13"/>
    <mergeCell ref="A14:C14"/>
    <mergeCell ref="G14:I14"/>
    <mergeCell ref="K14:M14"/>
    <mergeCell ref="D14:F14"/>
    <mergeCell ref="A3:M3"/>
    <mergeCell ref="A6:M6"/>
    <mergeCell ref="A7:M7"/>
    <mergeCell ref="A8:C8"/>
    <mergeCell ref="G8:I8"/>
    <mergeCell ref="K8:M8"/>
    <mergeCell ref="D8:F8"/>
  </mergeCells>
  <phoneticPr fontId="2"/>
  <pageMargins left="0.78740157480314965" right="0.78740157480314965" top="0.59055118110236227" bottom="0.59055118110236227" header="0" footer="0"/>
  <pageSetup paperSize="9" scale="93" fitToHeight="0"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8">
    <tabColor rgb="FF66FFFF"/>
  </sheetPr>
  <dimension ref="A1:G39"/>
  <sheetViews>
    <sheetView showGridLines="0" view="pageBreakPreview" zoomScaleNormal="100" zoomScaleSheetLayoutView="100" workbookViewId="0">
      <selection activeCell="D13" sqref="D13"/>
    </sheetView>
  </sheetViews>
  <sheetFormatPr defaultColWidth="9.5546875" defaultRowHeight="13.2"/>
  <cols>
    <col min="1" max="2" width="12.109375" style="698" customWidth="1"/>
    <col min="3" max="3" width="2.6640625" style="698" customWidth="1"/>
    <col min="4" max="4" width="11.5546875" style="698" customWidth="1"/>
    <col min="5" max="5" width="2.6640625" style="698" customWidth="1"/>
    <col min="6" max="6" width="35.5546875" style="698" customWidth="1"/>
    <col min="7" max="7" width="17.5546875" style="698" customWidth="1"/>
    <col min="8" max="16384" width="9.5546875" style="698"/>
  </cols>
  <sheetData>
    <row r="1" spans="1:7" ht="15" customHeight="1">
      <c r="A1" s="56"/>
      <c r="B1" s="56"/>
      <c r="C1" s="56"/>
      <c r="D1" s="56"/>
      <c r="E1" s="56"/>
      <c r="F1" s="56"/>
      <c r="G1" s="139" t="s">
        <v>924</v>
      </c>
    </row>
    <row r="2" spans="1:7" ht="18" customHeight="1">
      <c r="A2" s="901"/>
      <c r="B2" s="56"/>
      <c r="C2" s="56"/>
      <c r="D2" s="56"/>
      <c r="E2" s="56"/>
      <c r="F2" s="56"/>
      <c r="G2" s="56"/>
    </row>
    <row r="3" spans="1:7" ht="18.75" customHeight="1">
      <c r="A3" s="3774" t="s">
        <v>138</v>
      </c>
      <c r="B3" s="2121"/>
      <c r="C3" s="2121"/>
      <c r="D3" s="2121"/>
      <c r="E3" s="2121"/>
      <c r="F3" s="2121"/>
      <c r="G3" s="2121"/>
    </row>
    <row r="4" spans="1:7" ht="18" customHeight="1">
      <c r="A4" s="900"/>
      <c r="B4" s="56"/>
      <c r="C4" s="56"/>
      <c r="D4" s="56"/>
      <c r="E4" s="56"/>
      <c r="F4" s="56"/>
      <c r="G4" s="56"/>
    </row>
    <row r="5" spans="1:7" ht="15" customHeight="1">
      <c r="A5" s="900"/>
      <c r="B5" s="56"/>
      <c r="C5" s="56"/>
      <c r="D5" s="56"/>
      <c r="E5" s="56"/>
      <c r="F5" s="56"/>
      <c r="G5" s="56"/>
    </row>
    <row r="6" spans="1:7" ht="15" customHeight="1">
      <c r="A6" s="900"/>
      <c r="B6" s="56"/>
      <c r="C6" s="56"/>
      <c r="D6" s="56"/>
      <c r="E6" s="56"/>
      <c r="F6" s="56"/>
      <c r="G6" s="56"/>
    </row>
    <row r="7" spans="1:7" ht="15" customHeight="1">
      <c r="A7" s="3775" t="s">
        <v>1265</v>
      </c>
      <c r="B7" s="2121"/>
      <c r="C7" s="2121"/>
      <c r="D7" s="2121"/>
      <c r="E7" s="2121"/>
      <c r="F7" s="2121"/>
      <c r="G7" s="2121"/>
    </row>
    <row r="8" spans="1:7" ht="18" customHeight="1">
      <c r="A8" s="44" t="s">
        <v>139</v>
      </c>
      <c r="B8" s="44" t="s">
        <v>140</v>
      </c>
      <c r="C8" s="2123" t="s">
        <v>141</v>
      </c>
      <c r="D8" s="2124"/>
      <c r="E8" s="2125"/>
      <c r="F8" s="634" t="s">
        <v>142</v>
      </c>
      <c r="G8" s="44" t="s">
        <v>143</v>
      </c>
    </row>
    <row r="9" spans="1:7" ht="75" customHeight="1">
      <c r="A9" s="2126" t="s">
        <v>144</v>
      </c>
      <c r="B9" s="2127"/>
      <c r="C9" s="45" t="s">
        <v>113</v>
      </c>
      <c r="D9" s="46"/>
      <c r="E9" s="635" t="s">
        <v>114</v>
      </c>
      <c r="F9" s="3823" t="s">
        <v>984</v>
      </c>
      <c r="G9" s="3824"/>
    </row>
    <row r="10" spans="1:7" ht="75" customHeight="1">
      <c r="A10" s="2126"/>
      <c r="B10" s="2127"/>
      <c r="C10" s="48"/>
      <c r="D10" s="49"/>
      <c r="E10" s="636"/>
      <c r="F10" s="3823"/>
      <c r="G10" s="3824"/>
    </row>
    <row r="11" spans="1:7" ht="75" customHeight="1">
      <c r="A11" s="2126" t="s">
        <v>145</v>
      </c>
      <c r="B11" s="2127"/>
      <c r="C11" s="45" t="s">
        <v>113</v>
      </c>
      <c r="D11" s="46"/>
      <c r="E11" s="635" t="s">
        <v>114</v>
      </c>
      <c r="F11" s="3825"/>
      <c r="G11" s="3824"/>
    </row>
    <row r="12" spans="1:7" ht="75" customHeight="1">
      <c r="A12" s="2126"/>
      <c r="B12" s="2127"/>
      <c r="C12" s="48"/>
      <c r="D12" s="49"/>
      <c r="E12" s="636"/>
      <c r="F12" s="3825"/>
      <c r="G12" s="3824"/>
    </row>
    <row r="13" spans="1:7" ht="20.25" customHeight="1">
      <c r="A13" s="2126" t="s">
        <v>146</v>
      </c>
      <c r="B13" s="2129"/>
      <c r="C13" s="45" t="s">
        <v>113</v>
      </c>
      <c r="D13" s="46"/>
      <c r="E13" s="47" t="s">
        <v>114</v>
      </c>
      <c r="F13" s="2132"/>
      <c r="G13" s="2132"/>
    </row>
    <row r="14" spans="1:7" ht="20.25" customHeight="1">
      <c r="A14" s="2126"/>
      <c r="B14" s="2129"/>
      <c r="C14" s="48"/>
      <c r="D14" s="49"/>
      <c r="E14" s="50"/>
      <c r="F14" s="2132"/>
      <c r="G14" s="2132"/>
    </row>
    <row r="15" spans="1:7" ht="7.5" customHeight="1">
      <c r="A15" s="637"/>
      <c r="B15" s="56"/>
      <c r="C15" s="56"/>
      <c r="D15" s="56"/>
      <c r="E15" s="56"/>
      <c r="F15" s="56"/>
      <c r="G15" s="56"/>
    </row>
    <row r="16" spans="1:7" ht="15" customHeight="1">
      <c r="A16" s="2130" t="s">
        <v>872</v>
      </c>
      <c r="B16" s="2121"/>
      <c r="C16" s="2121"/>
      <c r="D16" s="2121"/>
      <c r="E16" s="2121"/>
      <c r="F16" s="2121"/>
      <c r="G16" s="2121"/>
    </row>
    <row r="17" spans="1:7" ht="15" customHeight="1">
      <c r="A17" s="2130" t="s">
        <v>873</v>
      </c>
      <c r="B17" s="2121"/>
      <c r="C17" s="2121"/>
      <c r="D17" s="2121"/>
      <c r="E17" s="2121"/>
      <c r="F17" s="2121"/>
      <c r="G17" s="2121"/>
    </row>
    <row r="18" spans="1:7" ht="15" customHeight="1">
      <c r="A18" s="2130" t="s">
        <v>874</v>
      </c>
      <c r="B18" s="2121"/>
      <c r="C18" s="2121"/>
      <c r="D18" s="2121"/>
      <c r="E18" s="2121"/>
      <c r="F18" s="2121"/>
      <c r="G18" s="2121"/>
    </row>
    <row r="19" spans="1:7" ht="15" customHeight="1">
      <c r="A19" s="2130" t="s">
        <v>875</v>
      </c>
      <c r="B19" s="2121"/>
      <c r="C19" s="2121"/>
      <c r="D19" s="2121"/>
      <c r="E19" s="2121"/>
      <c r="F19" s="2121"/>
      <c r="G19" s="2121"/>
    </row>
    <row r="20" spans="1:7" ht="15" customHeight="1">
      <c r="A20" s="2130" t="s">
        <v>876</v>
      </c>
      <c r="B20" s="2121"/>
      <c r="C20" s="2121"/>
      <c r="D20" s="2121"/>
      <c r="E20" s="2121"/>
      <c r="F20" s="2121"/>
      <c r="G20" s="2121"/>
    </row>
    <row r="21" spans="1:7" ht="15" customHeight="1">
      <c r="A21" s="2130" t="s">
        <v>975</v>
      </c>
      <c r="B21" s="2121"/>
      <c r="C21" s="2121"/>
      <c r="D21" s="2121"/>
      <c r="E21" s="2121"/>
      <c r="F21" s="2121"/>
      <c r="G21" s="2121"/>
    </row>
    <row r="22" spans="1:7">
      <c r="A22" s="3826" t="s">
        <v>976</v>
      </c>
      <c r="B22" s="3826"/>
      <c r="C22" s="3826"/>
      <c r="D22" s="3826"/>
      <c r="E22" s="3826"/>
      <c r="F22" s="3826"/>
      <c r="G22" s="3826"/>
    </row>
    <row r="23" spans="1:7">
      <c r="A23" s="54"/>
      <c r="B23" s="56"/>
      <c r="C23" s="56"/>
      <c r="D23" s="56"/>
      <c r="E23" s="56"/>
      <c r="F23" s="56"/>
      <c r="G23" s="56"/>
    </row>
    <row r="24" spans="1:7">
      <c r="A24" s="54"/>
      <c r="B24" s="56"/>
      <c r="C24" s="56"/>
      <c r="D24" s="56"/>
      <c r="E24" s="56"/>
      <c r="F24" s="56"/>
      <c r="G24" s="56"/>
    </row>
    <row r="25" spans="1:7">
      <c r="A25" s="54"/>
      <c r="B25" s="56"/>
      <c r="C25" s="56"/>
      <c r="D25" s="56"/>
      <c r="E25" s="56"/>
      <c r="F25" s="56"/>
      <c r="G25" s="56"/>
    </row>
    <row r="26" spans="1:7">
      <c r="A26" s="54"/>
      <c r="B26" s="56"/>
      <c r="C26" s="56"/>
      <c r="D26" s="56"/>
      <c r="E26" s="56"/>
      <c r="F26" s="56"/>
      <c r="G26" s="56"/>
    </row>
    <row r="27" spans="1:7">
      <c r="A27" s="54"/>
      <c r="B27" s="56"/>
      <c r="C27" s="56"/>
      <c r="D27" s="56"/>
      <c r="E27" s="56"/>
      <c r="F27" s="56"/>
      <c r="G27" s="56"/>
    </row>
    <row r="28" spans="1:7">
      <c r="A28" s="54"/>
      <c r="B28" s="56"/>
      <c r="C28" s="56"/>
      <c r="D28" s="56"/>
      <c r="E28" s="56"/>
      <c r="F28" s="56"/>
      <c r="G28" s="56"/>
    </row>
    <row r="29" spans="1:7">
      <c r="A29" s="54"/>
      <c r="B29" s="56"/>
      <c r="C29" s="56"/>
      <c r="D29" s="56"/>
      <c r="E29" s="56"/>
      <c r="F29" s="56"/>
      <c r="G29" s="56"/>
    </row>
    <row r="30" spans="1:7">
      <c r="A30" s="54"/>
      <c r="B30" s="56"/>
      <c r="C30" s="56"/>
      <c r="D30" s="56"/>
      <c r="E30" s="56"/>
      <c r="F30" s="56"/>
      <c r="G30" s="56"/>
    </row>
    <row r="31" spans="1:7">
      <c r="A31" s="54"/>
      <c r="B31" s="56"/>
      <c r="C31" s="56"/>
      <c r="D31" s="56"/>
      <c r="E31" s="56"/>
      <c r="F31" s="56"/>
      <c r="G31" s="56"/>
    </row>
    <row r="32" spans="1:7">
      <c r="A32" s="54"/>
      <c r="B32" s="56"/>
      <c r="C32" s="56"/>
      <c r="D32" s="56"/>
      <c r="E32" s="56"/>
      <c r="F32" s="56"/>
      <c r="G32" s="56"/>
    </row>
    <row r="33" spans="1:7">
      <c r="A33" s="54"/>
      <c r="B33" s="56"/>
      <c r="C33" s="56"/>
      <c r="D33" s="56"/>
      <c r="E33" s="56"/>
      <c r="F33" s="56"/>
      <c r="G33" s="56"/>
    </row>
    <row r="34" spans="1:7">
      <c r="A34" s="54"/>
      <c r="B34" s="56"/>
      <c r="C34" s="56"/>
      <c r="D34" s="56"/>
      <c r="E34" s="56"/>
      <c r="F34" s="56"/>
      <c r="G34" s="56"/>
    </row>
    <row r="35" spans="1:7">
      <c r="A35" s="54"/>
      <c r="B35" s="56"/>
      <c r="C35" s="56"/>
      <c r="D35" s="56"/>
      <c r="E35" s="56"/>
      <c r="F35" s="56"/>
      <c r="G35" s="56"/>
    </row>
    <row r="36" spans="1:7">
      <c r="A36" s="54"/>
      <c r="B36" s="56"/>
      <c r="C36" s="56"/>
      <c r="D36" s="56"/>
      <c r="E36" s="56"/>
      <c r="F36" s="56"/>
      <c r="G36" s="56"/>
    </row>
    <row r="37" spans="1:7">
      <c r="A37" s="54"/>
      <c r="B37" s="56"/>
      <c r="C37" s="56"/>
      <c r="D37" s="56"/>
      <c r="E37" s="56"/>
      <c r="F37" s="56"/>
      <c r="G37" s="56"/>
    </row>
    <row r="38" spans="1:7">
      <c r="A38" s="2117" t="str">
        <f>IF(基本情報!D13="","事業名：　　　　　　　　　　　　　　　　　　　　",CONCATENATE("事業名：",IF(基本情報!D13="","",基本情報!D13)))</f>
        <v>事業名：　　　　　　　　　　　　　　　　　　　　</v>
      </c>
      <c r="B38" s="2117"/>
      <c r="C38" s="2117"/>
      <c r="D38" s="2117"/>
      <c r="E38" s="2117"/>
      <c r="F38" s="2117"/>
      <c r="G38" s="2117"/>
    </row>
    <row r="39" spans="1:7" ht="13.05" customHeight="1">
      <c r="A39" s="55"/>
      <c r="B39" s="56"/>
      <c r="C39" s="56"/>
      <c r="D39" s="56"/>
      <c r="E39" s="56"/>
      <c r="F39" s="56"/>
      <c r="G39" s="56"/>
    </row>
  </sheetData>
  <mergeCells count="22">
    <mergeCell ref="A22:G22"/>
    <mergeCell ref="A21:G21"/>
    <mergeCell ref="A17:G17"/>
    <mergeCell ref="A18:G18"/>
    <mergeCell ref="A19:G19"/>
    <mergeCell ref="A20:G20"/>
    <mergeCell ref="A38:G38"/>
    <mergeCell ref="A3:G3"/>
    <mergeCell ref="A7:G7"/>
    <mergeCell ref="C8:E8"/>
    <mergeCell ref="A9:A10"/>
    <mergeCell ref="B9:B10"/>
    <mergeCell ref="F9:F10"/>
    <mergeCell ref="G9:G10"/>
    <mergeCell ref="G11:G12"/>
    <mergeCell ref="A13:A14"/>
    <mergeCell ref="B13:B14"/>
    <mergeCell ref="B11:B12"/>
    <mergeCell ref="A16:G16"/>
    <mergeCell ref="F11:F12"/>
    <mergeCell ref="A11:A12"/>
    <mergeCell ref="F13:G14"/>
  </mergeCells>
  <phoneticPr fontId="2"/>
  <pageMargins left="0.98425196850393704" right="0.59055118110236227" top="0.59055118110236227" bottom="0.59055118110236227" header="0" footer="0"/>
  <pageSetup paperSize="9" scale="97" fitToWidth="0" fitToHeight="0"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FCDB7-9801-4A0E-A40C-B31AF84042BA}">
  <sheetPr>
    <tabColor rgb="FF0070C0"/>
  </sheetPr>
  <dimension ref="B1:L44"/>
  <sheetViews>
    <sheetView showGridLines="0" view="pageBreakPreview" zoomScaleNormal="100" zoomScaleSheetLayoutView="100" workbookViewId="0">
      <selection activeCell="E5" sqref="E5:F5"/>
    </sheetView>
  </sheetViews>
  <sheetFormatPr defaultColWidth="19" defaultRowHeight="12"/>
  <cols>
    <col min="1" max="1" width="1" style="1698" customWidth="1"/>
    <col min="2" max="2" width="24.6640625" style="1698" customWidth="1"/>
    <col min="3" max="3" width="21.33203125" style="1698" customWidth="1"/>
    <col min="4" max="4" width="17.88671875" style="1698" customWidth="1"/>
    <col min="5" max="8" width="9.88671875" style="1698" customWidth="1"/>
    <col min="9" max="11" width="14.44140625" style="1698" customWidth="1"/>
    <col min="12" max="12" width="10.88671875" style="1699" customWidth="1"/>
    <col min="13" max="256" width="19" style="1698"/>
    <col min="257" max="257" width="1" style="1698" customWidth="1"/>
    <col min="258" max="258" width="24.6640625" style="1698" customWidth="1"/>
    <col min="259" max="259" width="21.33203125" style="1698" customWidth="1"/>
    <col min="260" max="260" width="17.88671875" style="1698" customWidth="1"/>
    <col min="261" max="264" width="9.88671875" style="1698" customWidth="1"/>
    <col min="265" max="267" width="14.44140625" style="1698" customWidth="1"/>
    <col min="268" max="268" width="10.88671875" style="1698" customWidth="1"/>
    <col min="269" max="512" width="19" style="1698"/>
    <col min="513" max="513" width="1" style="1698" customWidth="1"/>
    <col min="514" max="514" width="24.6640625" style="1698" customWidth="1"/>
    <col min="515" max="515" width="21.33203125" style="1698" customWidth="1"/>
    <col min="516" max="516" width="17.88671875" style="1698" customWidth="1"/>
    <col min="517" max="520" width="9.88671875" style="1698" customWidth="1"/>
    <col min="521" max="523" width="14.44140625" style="1698" customWidth="1"/>
    <col min="524" max="524" width="10.88671875" style="1698" customWidth="1"/>
    <col min="525" max="768" width="19" style="1698"/>
    <col min="769" max="769" width="1" style="1698" customWidth="1"/>
    <col min="770" max="770" width="24.6640625" style="1698" customWidth="1"/>
    <col min="771" max="771" width="21.33203125" style="1698" customWidth="1"/>
    <col min="772" max="772" width="17.88671875" style="1698" customWidth="1"/>
    <col min="773" max="776" width="9.88671875" style="1698" customWidth="1"/>
    <col min="777" max="779" width="14.44140625" style="1698" customWidth="1"/>
    <col min="780" max="780" width="10.88671875" style="1698" customWidth="1"/>
    <col min="781" max="1024" width="19" style="1698"/>
    <col min="1025" max="1025" width="1" style="1698" customWidth="1"/>
    <col min="1026" max="1026" width="24.6640625" style="1698" customWidth="1"/>
    <col min="1027" max="1027" width="21.33203125" style="1698" customWidth="1"/>
    <col min="1028" max="1028" width="17.88671875" style="1698" customWidth="1"/>
    <col min="1029" max="1032" width="9.88671875" style="1698" customWidth="1"/>
    <col min="1033" max="1035" width="14.44140625" style="1698" customWidth="1"/>
    <col min="1036" max="1036" width="10.88671875" style="1698" customWidth="1"/>
    <col min="1037" max="1280" width="19" style="1698"/>
    <col min="1281" max="1281" width="1" style="1698" customWidth="1"/>
    <col min="1282" max="1282" width="24.6640625" style="1698" customWidth="1"/>
    <col min="1283" max="1283" width="21.33203125" style="1698" customWidth="1"/>
    <col min="1284" max="1284" width="17.88671875" style="1698" customWidth="1"/>
    <col min="1285" max="1288" width="9.88671875" style="1698" customWidth="1"/>
    <col min="1289" max="1291" width="14.44140625" style="1698" customWidth="1"/>
    <col min="1292" max="1292" width="10.88671875" style="1698" customWidth="1"/>
    <col min="1293" max="1536" width="19" style="1698"/>
    <col min="1537" max="1537" width="1" style="1698" customWidth="1"/>
    <col min="1538" max="1538" width="24.6640625" style="1698" customWidth="1"/>
    <col min="1539" max="1539" width="21.33203125" style="1698" customWidth="1"/>
    <col min="1540" max="1540" width="17.88671875" style="1698" customWidth="1"/>
    <col min="1541" max="1544" width="9.88671875" style="1698" customWidth="1"/>
    <col min="1545" max="1547" width="14.44140625" style="1698" customWidth="1"/>
    <col min="1548" max="1548" width="10.88671875" style="1698" customWidth="1"/>
    <col min="1549" max="1792" width="19" style="1698"/>
    <col min="1793" max="1793" width="1" style="1698" customWidth="1"/>
    <col min="1794" max="1794" width="24.6640625" style="1698" customWidth="1"/>
    <col min="1795" max="1795" width="21.33203125" style="1698" customWidth="1"/>
    <col min="1796" max="1796" width="17.88671875" style="1698" customWidth="1"/>
    <col min="1797" max="1800" width="9.88671875" style="1698" customWidth="1"/>
    <col min="1801" max="1803" width="14.44140625" style="1698" customWidth="1"/>
    <col min="1804" max="1804" width="10.88671875" style="1698" customWidth="1"/>
    <col min="1805" max="2048" width="19" style="1698"/>
    <col min="2049" max="2049" width="1" style="1698" customWidth="1"/>
    <col min="2050" max="2050" width="24.6640625" style="1698" customWidth="1"/>
    <col min="2051" max="2051" width="21.33203125" style="1698" customWidth="1"/>
    <col min="2052" max="2052" width="17.88671875" style="1698" customWidth="1"/>
    <col min="2053" max="2056" width="9.88671875" style="1698" customWidth="1"/>
    <col min="2057" max="2059" width="14.44140625" style="1698" customWidth="1"/>
    <col min="2060" max="2060" width="10.88671875" style="1698" customWidth="1"/>
    <col min="2061" max="2304" width="19" style="1698"/>
    <col min="2305" max="2305" width="1" style="1698" customWidth="1"/>
    <col min="2306" max="2306" width="24.6640625" style="1698" customWidth="1"/>
    <col min="2307" max="2307" width="21.33203125" style="1698" customWidth="1"/>
    <col min="2308" max="2308" width="17.88671875" style="1698" customWidth="1"/>
    <col min="2309" max="2312" width="9.88671875" style="1698" customWidth="1"/>
    <col min="2313" max="2315" width="14.44140625" style="1698" customWidth="1"/>
    <col min="2316" max="2316" width="10.88671875" style="1698" customWidth="1"/>
    <col min="2317" max="2560" width="19" style="1698"/>
    <col min="2561" max="2561" width="1" style="1698" customWidth="1"/>
    <col min="2562" max="2562" width="24.6640625" style="1698" customWidth="1"/>
    <col min="2563" max="2563" width="21.33203125" style="1698" customWidth="1"/>
    <col min="2564" max="2564" width="17.88671875" style="1698" customWidth="1"/>
    <col min="2565" max="2568" width="9.88671875" style="1698" customWidth="1"/>
    <col min="2569" max="2571" width="14.44140625" style="1698" customWidth="1"/>
    <col min="2572" max="2572" width="10.88671875" style="1698" customWidth="1"/>
    <col min="2573" max="2816" width="19" style="1698"/>
    <col min="2817" max="2817" width="1" style="1698" customWidth="1"/>
    <col min="2818" max="2818" width="24.6640625" style="1698" customWidth="1"/>
    <col min="2819" max="2819" width="21.33203125" style="1698" customWidth="1"/>
    <col min="2820" max="2820" width="17.88671875" style="1698" customWidth="1"/>
    <col min="2821" max="2824" width="9.88671875" style="1698" customWidth="1"/>
    <col min="2825" max="2827" width="14.44140625" style="1698" customWidth="1"/>
    <col min="2828" max="2828" width="10.88671875" style="1698" customWidth="1"/>
    <col min="2829" max="3072" width="19" style="1698"/>
    <col min="3073" max="3073" width="1" style="1698" customWidth="1"/>
    <col min="3074" max="3074" width="24.6640625" style="1698" customWidth="1"/>
    <col min="3075" max="3075" width="21.33203125" style="1698" customWidth="1"/>
    <col min="3076" max="3076" width="17.88671875" style="1698" customWidth="1"/>
    <col min="3077" max="3080" width="9.88671875" style="1698" customWidth="1"/>
    <col min="3081" max="3083" width="14.44140625" style="1698" customWidth="1"/>
    <col min="3084" max="3084" width="10.88671875" style="1698" customWidth="1"/>
    <col min="3085" max="3328" width="19" style="1698"/>
    <col min="3329" max="3329" width="1" style="1698" customWidth="1"/>
    <col min="3330" max="3330" width="24.6640625" style="1698" customWidth="1"/>
    <col min="3331" max="3331" width="21.33203125" style="1698" customWidth="1"/>
    <col min="3332" max="3332" width="17.88671875" style="1698" customWidth="1"/>
    <col min="3333" max="3336" width="9.88671875" style="1698" customWidth="1"/>
    <col min="3337" max="3339" width="14.44140625" style="1698" customWidth="1"/>
    <col min="3340" max="3340" width="10.88671875" style="1698" customWidth="1"/>
    <col min="3341" max="3584" width="19" style="1698"/>
    <col min="3585" max="3585" width="1" style="1698" customWidth="1"/>
    <col min="3586" max="3586" width="24.6640625" style="1698" customWidth="1"/>
    <col min="3587" max="3587" width="21.33203125" style="1698" customWidth="1"/>
    <col min="3588" max="3588" width="17.88671875" style="1698" customWidth="1"/>
    <col min="3589" max="3592" width="9.88671875" style="1698" customWidth="1"/>
    <col min="3593" max="3595" width="14.44140625" style="1698" customWidth="1"/>
    <col min="3596" max="3596" width="10.88671875" style="1698" customWidth="1"/>
    <col min="3597" max="3840" width="19" style="1698"/>
    <col min="3841" max="3841" width="1" style="1698" customWidth="1"/>
    <col min="3842" max="3842" width="24.6640625" style="1698" customWidth="1"/>
    <col min="3843" max="3843" width="21.33203125" style="1698" customWidth="1"/>
    <col min="3844" max="3844" width="17.88671875" style="1698" customWidth="1"/>
    <col min="3845" max="3848" width="9.88671875" style="1698" customWidth="1"/>
    <col min="3849" max="3851" width="14.44140625" style="1698" customWidth="1"/>
    <col min="3852" max="3852" width="10.88671875" style="1698" customWidth="1"/>
    <col min="3853" max="4096" width="19" style="1698"/>
    <col min="4097" max="4097" width="1" style="1698" customWidth="1"/>
    <col min="4098" max="4098" width="24.6640625" style="1698" customWidth="1"/>
    <col min="4099" max="4099" width="21.33203125" style="1698" customWidth="1"/>
    <col min="4100" max="4100" width="17.88671875" style="1698" customWidth="1"/>
    <col min="4101" max="4104" width="9.88671875" style="1698" customWidth="1"/>
    <col min="4105" max="4107" width="14.44140625" style="1698" customWidth="1"/>
    <col min="4108" max="4108" width="10.88671875" style="1698" customWidth="1"/>
    <col min="4109" max="4352" width="19" style="1698"/>
    <col min="4353" max="4353" width="1" style="1698" customWidth="1"/>
    <col min="4354" max="4354" width="24.6640625" style="1698" customWidth="1"/>
    <col min="4355" max="4355" width="21.33203125" style="1698" customWidth="1"/>
    <col min="4356" max="4356" width="17.88671875" style="1698" customWidth="1"/>
    <col min="4357" max="4360" width="9.88671875" style="1698" customWidth="1"/>
    <col min="4361" max="4363" width="14.44140625" style="1698" customWidth="1"/>
    <col min="4364" max="4364" width="10.88671875" style="1698" customWidth="1"/>
    <col min="4365" max="4608" width="19" style="1698"/>
    <col min="4609" max="4609" width="1" style="1698" customWidth="1"/>
    <col min="4610" max="4610" width="24.6640625" style="1698" customWidth="1"/>
    <col min="4611" max="4611" width="21.33203125" style="1698" customWidth="1"/>
    <col min="4612" max="4612" width="17.88671875" style="1698" customWidth="1"/>
    <col min="4613" max="4616" width="9.88671875" style="1698" customWidth="1"/>
    <col min="4617" max="4619" width="14.44140625" style="1698" customWidth="1"/>
    <col min="4620" max="4620" width="10.88671875" style="1698" customWidth="1"/>
    <col min="4621" max="4864" width="19" style="1698"/>
    <col min="4865" max="4865" width="1" style="1698" customWidth="1"/>
    <col min="4866" max="4866" width="24.6640625" style="1698" customWidth="1"/>
    <col min="4867" max="4867" width="21.33203125" style="1698" customWidth="1"/>
    <col min="4868" max="4868" width="17.88671875" style="1698" customWidth="1"/>
    <col min="4869" max="4872" width="9.88671875" style="1698" customWidth="1"/>
    <col min="4873" max="4875" width="14.44140625" style="1698" customWidth="1"/>
    <col min="4876" max="4876" width="10.88671875" style="1698" customWidth="1"/>
    <col min="4877" max="5120" width="19" style="1698"/>
    <col min="5121" max="5121" width="1" style="1698" customWidth="1"/>
    <col min="5122" max="5122" width="24.6640625" style="1698" customWidth="1"/>
    <col min="5123" max="5123" width="21.33203125" style="1698" customWidth="1"/>
    <col min="5124" max="5124" width="17.88671875" style="1698" customWidth="1"/>
    <col min="5125" max="5128" width="9.88671875" style="1698" customWidth="1"/>
    <col min="5129" max="5131" width="14.44140625" style="1698" customWidth="1"/>
    <col min="5132" max="5132" width="10.88671875" style="1698" customWidth="1"/>
    <col min="5133" max="5376" width="19" style="1698"/>
    <col min="5377" max="5377" width="1" style="1698" customWidth="1"/>
    <col min="5378" max="5378" width="24.6640625" style="1698" customWidth="1"/>
    <col min="5379" max="5379" width="21.33203125" style="1698" customWidth="1"/>
    <col min="5380" max="5380" width="17.88671875" style="1698" customWidth="1"/>
    <col min="5381" max="5384" width="9.88671875" style="1698" customWidth="1"/>
    <col min="5385" max="5387" width="14.44140625" style="1698" customWidth="1"/>
    <col min="5388" max="5388" width="10.88671875" style="1698" customWidth="1"/>
    <col min="5389" max="5632" width="19" style="1698"/>
    <col min="5633" max="5633" width="1" style="1698" customWidth="1"/>
    <col min="5634" max="5634" width="24.6640625" style="1698" customWidth="1"/>
    <col min="5635" max="5635" width="21.33203125" style="1698" customWidth="1"/>
    <col min="5636" max="5636" width="17.88671875" style="1698" customWidth="1"/>
    <col min="5637" max="5640" width="9.88671875" style="1698" customWidth="1"/>
    <col min="5641" max="5643" width="14.44140625" style="1698" customWidth="1"/>
    <col min="5644" max="5644" width="10.88671875" style="1698" customWidth="1"/>
    <col min="5645" max="5888" width="19" style="1698"/>
    <col min="5889" max="5889" width="1" style="1698" customWidth="1"/>
    <col min="5890" max="5890" width="24.6640625" style="1698" customWidth="1"/>
    <col min="5891" max="5891" width="21.33203125" style="1698" customWidth="1"/>
    <col min="5892" max="5892" width="17.88671875" style="1698" customWidth="1"/>
    <col min="5893" max="5896" width="9.88671875" style="1698" customWidth="1"/>
    <col min="5897" max="5899" width="14.44140625" style="1698" customWidth="1"/>
    <col min="5900" max="5900" width="10.88671875" style="1698" customWidth="1"/>
    <col min="5901" max="6144" width="19" style="1698"/>
    <col min="6145" max="6145" width="1" style="1698" customWidth="1"/>
    <col min="6146" max="6146" width="24.6640625" style="1698" customWidth="1"/>
    <col min="6147" max="6147" width="21.33203125" style="1698" customWidth="1"/>
    <col min="6148" max="6148" width="17.88671875" style="1698" customWidth="1"/>
    <col min="6149" max="6152" width="9.88671875" style="1698" customWidth="1"/>
    <col min="6153" max="6155" width="14.44140625" style="1698" customWidth="1"/>
    <col min="6156" max="6156" width="10.88671875" style="1698" customWidth="1"/>
    <col min="6157" max="6400" width="19" style="1698"/>
    <col min="6401" max="6401" width="1" style="1698" customWidth="1"/>
    <col min="6402" max="6402" width="24.6640625" style="1698" customWidth="1"/>
    <col min="6403" max="6403" width="21.33203125" style="1698" customWidth="1"/>
    <col min="6404" max="6404" width="17.88671875" style="1698" customWidth="1"/>
    <col min="6405" max="6408" width="9.88671875" style="1698" customWidth="1"/>
    <col min="6409" max="6411" width="14.44140625" style="1698" customWidth="1"/>
    <col min="6412" max="6412" width="10.88671875" style="1698" customWidth="1"/>
    <col min="6413" max="6656" width="19" style="1698"/>
    <col min="6657" max="6657" width="1" style="1698" customWidth="1"/>
    <col min="6658" max="6658" width="24.6640625" style="1698" customWidth="1"/>
    <col min="6659" max="6659" width="21.33203125" style="1698" customWidth="1"/>
    <col min="6660" max="6660" width="17.88671875" style="1698" customWidth="1"/>
    <col min="6661" max="6664" width="9.88671875" style="1698" customWidth="1"/>
    <col min="6665" max="6667" width="14.44140625" style="1698" customWidth="1"/>
    <col min="6668" max="6668" width="10.88671875" style="1698" customWidth="1"/>
    <col min="6669" max="6912" width="19" style="1698"/>
    <col min="6913" max="6913" width="1" style="1698" customWidth="1"/>
    <col min="6914" max="6914" width="24.6640625" style="1698" customWidth="1"/>
    <col min="6915" max="6915" width="21.33203125" style="1698" customWidth="1"/>
    <col min="6916" max="6916" width="17.88671875" style="1698" customWidth="1"/>
    <col min="6917" max="6920" width="9.88671875" style="1698" customWidth="1"/>
    <col min="6921" max="6923" width="14.44140625" style="1698" customWidth="1"/>
    <col min="6924" max="6924" width="10.88671875" style="1698" customWidth="1"/>
    <col min="6925" max="7168" width="19" style="1698"/>
    <col min="7169" max="7169" width="1" style="1698" customWidth="1"/>
    <col min="7170" max="7170" width="24.6640625" style="1698" customWidth="1"/>
    <col min="7171" max="7171" width="21.33203125" style="1698" customWidth="1"/>
    <col min="7172" max="7172" width="17.88671875" style="1698" customWidth="1"/>
    <col min="7173" max="7176" width="9.88671875" style="1698" customWidth="1"/>
    <col min="7177" max="7179" width="14.44140625" style="1698" customWidth="1"/>
    <col min="7180" max="7180" width="10.88671875" style="1698" customWidth="1"/>
    <col min="7181" max="7424" width="19" style="1698"/>
    <col min="7425" max="7425" width="1" style="1698" customWidth="1"/>
    <col min="7426" max="7426" width="24.6640625" style="1698" customWidth="1"/>
    <col min="7427" max="7427" width="21.33203125" style="1698" customWidth="1"/>
    <col min="7428" max="7428" width="17.88671875" style="1698" customWidth="1"/>
    <col min="7429" max="7432" width="9.88671875" style="1698" customWidth="1"/>
    <col min="7433" max="7435" width="14.44140625" style="1698" customWidth="1"/>
    <col min="7436" max="7436" width="10.88671875" style="1698" customWidth="1"/>
    <col min="7437" max="7680" width="19" style="1698"/>
    <col min="7681" max="7681" width="1" style="1698" customWidth="1"/>
    <col min="7682" max="7682" width="24.6640625" style="1698" customWidth="1"/>
    <col min="7683" max="7683" width="21.33203125" style="1698" customWidth="1"/>
    <col min="7684" max="7684" width="17.88671875" style="1698" customWidth="1"/>
    <col min="7685" max="7688" width="9.88671875" style="1698" customWidth="1"/>
    <col min="7689" max="7691" width="14.44140625" style="1698" customWidth="1"/>
    <col min="7692" max="7692" width="10.88671875" style="1698" customWidth="1"/>
    <col min="7693" max="7936" width="19" style="1698"/>
    <col min="7937" max="7937" width="1" style="1698" customWidth="1"/>
    <col min="7938" max="7938" width="24.6640625" style="1698" customWidth="1"/>
    <col min="7939" max="7939" width="21.33203125" style="1698" customWidth="1"/>
    <col min="7940" max="7940" width="17.88671875" style="1698" customWidth="1"/>
    <col min="7941" max="7944" width="9.88671875" style="1698" customWidth="1"/>
    <col min="7945" max="7947" width="14.44140625" style="1698" customWidth="1"/>
    <col min="7948" max="7948" width="10.88671875" style="1698" customWidth="1"/>
    <col min="7949" max="8192" width="19" style="1698"/>
    <col min="8193" max="8193" width="1" style="1698" customWidth="1"/>
    <col min="8194" max="8194" width="24.6640625" style="1698" customWidth="1"/>
    <col min="8195" max="8195" width="21.33203125" style="1698" customWidth="1"/>
    <col min="8196" max="8196" width="17.88671875" style="1698" customWidth="1"/>
    <col min="8197" max="8200" width="9.88671875" style="1698" customWidth="1"/>
    <col min="8201" max="8203" width="14.44140625" style="1698" customWidth="1"/>
    <col min="8204" max="8204" width="10.88671875" style="1698" customWidth="1"/>
    <col min="8205" max="8448" width="19" style="1698"/>
    <col min="8449" max="8449" width="1" style="1698" customWidth="1"/>
    <col min="8450" max="8450" width="24.6640625" style="1698" customWidth="1"/>
    <col min="8451" max="8451" width="21.33203125" style="1698" customWidth="1"/>
    <col min="8452" max="8452" width="17.88671875" style="1698" customWidth="1"/>
    <col min="8453" max="8456" width="9.88671875" style="1698" customWidth="1"/>
    <col min="8457" max="8459" width="14.44140625" style="1698" customWidth="1"/>
    <col min="8460" max="8460" width="10.88671875" style="1698" customWidth="1"/>
    <col min="8461" max="8704" width="19" style="1698"/>
    <col min="8705" max="8705" width="1" style="1698" customWidth="1"/>
    <col min="8706" max="8706" width="24.6640625" style="1698" customWidth="1"/>
    <col min="8707" max="8707" width="21.33203125" style="1698" customWidth="1"/>
    <col min="8708" max="8708" width="17.88671875" style="1698" customWidth="1"/>
    <col min="8709" max="8712" width="9.88671875" style="1698" customWidth="1"/>
    <col min="8713" max="8715" width="14.44140625" style="1698" customWidth="1"/>
    <col min="8716" max="8716" width="10.88671875" style="1698" customWidth="1"/>
    <col min="8717" max="8960" width="19" style="1698"/>
    <col min="8961" max="8961" width="1" style="1698" customWidth="1"/>
    <col min="8962" max="8962" width="24.6640625" style="1698" customWidth="1"/>
    <col min="8963" max="8963" width="21.33203125" style="1698" customWidth="1"/>
    <col min="8964" max="8964" width="17.88671875" style="1698" customWidth="1"/>
    <col min="8965" max="8968" width="9.88671875" style="1698" customWidth="1"/>
    <col min="8969" max="8971" width="14.44140625" style="1698" customWidth="1"/>
    <col min="8972" max="8972" width="10.88671875" style="1698" customWidth="1"/>
    <col min="8973" max="9216" width="19" style="1698"/>
    <col min="9217" max="9217" width="1" style="1698" customWidth="1"/>
    <col min="9218" max="9218" width="24.6640625" style="1698" customWidth="1"/>
    <col min="9219" max="9219" width="21.33203125" style="1698" customWidth="1"/>
    <col min="9220" max="9220" width="17.88671875" style="1698" customWidth="1"/>
    <col min="9221" max="9224" width="9.88671875" style="1698" customWidth="1"/>
    <col min="9225" max="9227" width="14.44140625" style="1698" customWidth="1"/>
    <col min="9228" max="9228" width="10.88671875" style="1698" customWidth="1"/>
    <col min="9229" max="9472" width="19" style="1698"/>
    <col min="9473" max="9473" width="1" style="1698" customWidth="1"/>
    <col min="9474" max="9474" width="24.6640625" style="1698" customWidth="1"/>
    <col min="9475" max="9475" width="21.33203125" style="1698" customWidth="1"/>
    <col min="9476" max="9476" width="17.88671875" style="1698" customWidth="1"/>
    <col min="9477" max="9480" width="9.88671875" style="1698" customWidth="1"/>
    <col min="9481" max="9483" width="14.44140625" style="1698" customWidth="1"/>
    <col min="9484" max="9484" width="10.88671875" style="1698" customWidth="1"/>
    <col min="9485" max="9728" width="19" style="1698"/>
    <col min="9729" max="9729" width="1" style="1698" customWidth="1"/>
    <col min="9730" max="9730" width="24.6640625" style="1698" customWidth="1"/>
    <col min="9731" max="9731" width="21.33203125" style="1698" customWidth="1"/>
    <col min="9732" max="9732" width="17.88671875" style="1698" customWidth="1"/>
    <col min="9733" max="9736" width="9.88671875" style="1698" customWidth="1"/>
    <col min="9737" max="9739" width="14.44140625" style="1698" customWidth="1"/>
    <col min="9740" max="9740" width="10.88671875" style="1698" customWidth="1"/>
    <col min="9741" max="9984" width="19" style="1698"/>
    <col min="9985" max="9985" width="1" style="1698" customWidth="1"/>
    <col min="9986" max="9986" width="24.6640625" style="1698" customWidth="1"/>
    <col min="9987" max="9987" width="21.33203125" style="1698" customWidth="1"/>
    <col min="9988" max="9988" width="17.88671875" style="1698" customWidth="1"/>
    <col min="9989" max="9992" width="9.88671875" style="1698" customWidth="1"/>
    <col min="9993" max="9995" width="14.44140625" style="1698" customWidth="1"/>
    <col min="9996" max="9996" width="10.88671875" style="1698" customWidth="1"/>
    <col min="9997" max="10240" width="19" style="1698"/>
    <col min="10241" max="10241" width="1" style="1698" customWidth="1"/>
    <col min="10242" max="10242" width="24.6640625" style="1698" customWidth="1"/>
    <col min="10243" max="10243" width="21.33203125" style="1698" customWidth="1"/>
    <col min="10244" max="10244" width="17.88671875" style="1698" customWidth="1"/>
    <col min="10245" max="10248" width="9.88671875" style="1698" customWidth="1"/>
    <col min="10249" max="10251" width="14.44140625" style="1698" customWidth="1"/>
    <col min="10252" max="10252" width="10.88671875" style="1698" customWidth="1"/>
    <col min="10253" max="10496" width="19" style="1698"/>
    <col min="10497" max="10497" width="1" style="1698" customWidth="1"/>
    <col min="10498" max="10498" width="24.6640625" style="1698" customWidth="1"/>
    <col min="10499" max="10499" width="21.33203125" style="1698" customWidth="1"/>
    <col min="10500" max="10500" width="17.88671875" style="1698" customWidth="1"/>
    <col min="10501" max="10504" width="9.88671875" style="1698" customWidth="1"/>
    <col min="10505" max="10507" width="14.44140625" style="1698" customWidth="1"/>
    <col min="10508" max="10508" width="10.88671875" style="1698" customWidth="1"/>
    <col min="10509" max="10752" width="19" style="1698"/>
    <col min="10753" max="10753" width="1" style="1698" customWidth="1"/>
    <col min="10754" max="10754" width="24.6640625" style="1698" customWidth="1"/>
    <col min="10755" max="10755" width="21.33203125" style="1698" customWidth="1"/>
    <col min="10756" max="10756" width="17.88671875" style="1698" customWidth="1"/>
    <col min="10757" max="10760" width="9.88671875" style="1698" customWidth="1"/>
    <col min="10761" max="10763" width="14.44140625" style="1698" customWidth="1"/>
    <col min="10764" max="10764" width="10.88671875" style="1698" customWidth="1"/>
    <col min="10765" max="11008" width="19" style="1698"/>
    <col min="11009" max="11009" width="1" style="1698" customWidth="1"/>
    <col min="11010" max="11010" width="24.6640625" style="1698" customWidth="1"/>
    <col min="11011" max="11011" width="21.33203125" style="1698" customWidth="1"/>
    <col min="11012" max="11012" width="17.88671875" style="1698" customWidth="1"/>
    <col min="11013" max="11016" width="9.88671875" style="1698" customWidth="1"/>
    <col min="11017" max="11019" width="14.44140625" style="1698" customWidth="1"/>
    <col min="11020" max="11020" width="10.88671875" style="1698" customWidth="1"/>
    <col min="11021" max="11264" width="19" style="1698"/>
    <col min="11265" max="11265" width="1" style="1698" customWidth="1"/>
    <col min="11266" max="11266" width="24.6640625" style="1698" customWidth="1"/>
    <col min="11267" max="11267" width="21.33203125" style="1698" customWidth="1"/>
    <col min="11268" max="11268" width="17.88671875" style="1698" customWidth="1"/>
    <col min="11269" max="11272" width="9.88671875" style="1698" customWidth="1"/>
    <col min="11273" max="11275" width="14.44140625" style="1698" customWidth="1"/>
    <col min="11276" max="11276" width="10.88671875" style="1698" customWidth="1"/>
    <col min="11277" max="11520" width="19" style="1698"/>
    <col min="11521" max="11521" width="1" style="1698" customWidth="1"/>
    <col min="11522" max="11522" width="24.6640625" style="1698" customWidth="1"/>
    <col min="11523" max="11523" width="21.33203125" style="1698" customWidth="1"/>
    <col min="11524" max="11524" width="17.88671875" style="1698" customWidth="1"/>
    <col min="11525" max="11528" width="9.88671875" style="1698" customWidth="1"/>
    <col min="11529" max="11531" width="14.44140625" style="1698" customWidth="1"/>
    <col min="11532" max="11532" width="10.88671875" style="1698" customWidth="1"/>
    <col min="11533" max="11776" width="19" style="1698"/>
    <col min="11777" max="11777" width="1" style="1698" customWidth="1"/>
    <col min="11778" max="11778" width="24.6640625" style="1698" customWidth="1"/>
    <col min="11779" max="11779" width="21.33203125" style="1698" customWidth="1"/>
    <col min="11780" max="11780" width="17.88671875" style="1698" customWidth="1"/>
    <col min="11781" max="11784" width="9.88671875" style="1698" customWidth="1"/>
    <col min="11785" max="11787" width="14.44140625" style="1698" customWidth="1"/>
    <col min="11788" max="11788" width="10.88671875" style="1698" customWidth="1"/>
    <col min="11789" max="12032" width="19" style="1698"/>
    <col min="12033" max="12033" width="1" style="1698" customWidth="1"/>
    <col min="12034" max="12034" width="24.6640625" style="1698" customWidth="1"/>
    <col min="12035" max="12035" width="21.33203125" style="1698" customWidth="1"/>
    <col min="12036" max="12036" width="17.88671875" style="1698" customWidth="1"/>
    <col min="12037" max="12040" width="9.88671875" style="1698" customWidth="1"/>
    <col min="12041" max="12043" width="14.44140625" style="1698" customWidth="1"/>
    <col min="12044" max="12044" width="10.88671875" style="1698" customWidth="1"/>
    <col min="12045" max="12288" width="19" style="1698"/>
    <col min="12289" max="12289" width="1" style="1698" customWidth="1"/>
    <col min="12290" max="12290" width="24.6640625" style="1698" customWidth="1"/>
    <col min="12291" max="12291" width="21.33203125" style="1698" customWidth="1"/>
    <col min="12292" max="12292" width="17.88671875" style="1698" customWidth="1"/>
    <col min="12293" max="12296" width="9.88671875" style="1698" customWidth="1"/>
    <col min="12297" max="12299" width="14.44140625" style="1698" customWidth="1"/>
    <col min="12300" max="12300" width="10.88671875" style="1698" customWidth="1"/>
    <col min="12301" max="12544" width="19" style="1698"/>
    <col min="12545" max="12545" width="1" style="1698" customWidth="1"/>
    <col min="12546" max="12546" width="24.6640625" style="1698" customWidth="1"/>
    <col min="12547" max="12547" width="21.33203125" style="1698" customWidth="1"/>
    <col min="12548" max="12548" width="17.88671875" style="1698" customWidth="1"/>
    <col min="12549" max="12552" width="9.88671875" style="1698" customWidth="1"/>
    <col min="12553" max="12555" width="14.44140625" style="1698" customWidth="1"/>
    <col min="12556" max="12556" width="10.88671875" style="1698" customWidth="1"/>
    <col min="12557" max="12800" width="19" style="1698"/>
    <col min="12801" max="12801" width="1" style="1698" customWidth="1"/>
    <col min="12802" max="12802" width="24.6640625" style="1698" customWidth="1"/>
    <col min="12803" max="12803" width="21.33203125" style="1698" customWidth="1"/>
    <col min="12804" max="12804" width="17.88671875" style="1698" customWidth="1"/>
    <col min="12805" max="12808" width="9.88671875" style="1698" customWidth="1"/>
    <col min="12809" max="12811" width="14.44140625" style="1698" customWidth="1"/>
    <col min="12812" max="12812" width="10.88671875" style="1698" customWidth="1"/>
    <col min="12813" max="13056" width="19" style="1698"/>
    <col min="13057" max="13057" width="1" style="1698" customWidth="1"/>
    <col min="13058" max="13058" width="24.6640625" style="1698" customWidth="1"/>
    <col min="13059" max="13059" width="21.33203125" style="1698" customWidth="1"/>
    <col min="13060" max="13060" width="17.88671875" style="1698" customWidth="1"/>
    <col min="13061" max="13064" width="9.88671875" style="1698" customWidth="1"/>
    <col min="13065" max="13067" width="14.44140625" style="1698" customWidth="1"/>
    <col min="13068" max="13068" width="10.88671875" style="1698" customWidth="1"/>
    <col min="13069" max="13312" width="19" style="1698"/>
    <col min="13313" max="13313" width="1" style="1698" customWidth="1"/>
    <col min="13314" max="13314" width="24.6640625" style="1698" customWidth="1"/>
    <col min="13315" max="13315" width="21.33203125" style="1698" customWidth="1"/>
    <col min="13316" max="13316" width="17.88671875" style="1698" customWidth="1"/>
    <col min="13317" max="13320" width="9.88671875" style="1698" customWidth="1"/>
    <col min="13321" max="13323" width="14.44140625" style="1698" customWidth="1"/>
    <col min="13324" max="13324" width="10.88671875" style="1698" customWidth="1"/>
    <col min="13325" max="13568" width="19" style="1698"/>
    <col min="13569" max="13569" width="1" style="1698" customWidth="1"/>
    <col min="13570" max="13570" width="24.6640625" style="1698" customWidth="1"/>
    <col min="13571" max="13571" width="21.33203125" style="1698" customWidth="1"/>
    <col min="13572" max="13572" width="17.88671875" style="1698" customWidth="1"/>
    <col min="13573" max="13576" width="9.88671875" style="1698" customWidth="1"/>
    <col min="13577" max="13579" width="14.44140625" style="1698" customWidth="1"/>
    <col min="13580" max="13580" width="10.88671875" style="1698" customWidth="1"/>
    <col min="13581" max="13824" width="19" style="1698"/>
    <col min="13825" max="13825" width="1" style="1698" customWidth="1"/>
    <col min="13826" max="13826" width="24.6640625" style="1698" customWidth="1"/>
    <col min="13827" max="13827" width="21.33203125" style="1698" customWidth="1"/>
    <col min="13828" max="13828" width="17.88671875" style="1698" customWidth="1"/>
    <col min="13829" max="13832" width="9.88671875" style="1698" customWidth="1"/>
    <col min="13833" max="13835" width="14.44140625" style="1698" customWidth="1"/>
    <col min="13836" max="13836" width="10.88671875" style="1698" customWidth="1"/>
    <col min="13837" max="14080" width="19" style="1698"/>
    <col min="14081" max="14081" width="1" style="1698" customWidth="1"/>
    <col min="14082" max="14082" width="24.6640625" style="1698" customWidth="1"/>
    <col min="14083" max="14083" width="21.33203125" style="1698" customWidth="1"/>
    <col min="14084" max="14084" width="17.88671875" style="1698" customWidth="1"/>
    <col min="14085" max="14088" width="9.88671875" style="1698" customWidth="1"/>
    <col min="14089" max="14091" width="14.44140625" style="1698" customWidth="1"/>
    <col min="14092" max="14092" width="10.88671875" style="1698" customWidth="1"/>
    <col min="14093" max="14336" width="19" style="1698"/>
    <col min="14337" max="14337" width="1" style="1698" customWidth="1"/>
    <col min="14338" max="14338" width="24.6640625" style="1698" customWidth="1"/>
    <col min="14339" max="14339" width="21.33203125" style="1698" customWidth="1"/>
    <col min="14340" max="14340" width="17.88671875" style="1698" customWidth="1"/>
    <col min="14341" max="14344" width="9.88671875" style="1698" customWidth="1"/>
    <col min="14345" max="14347" width="14.44140625" style="1698" customWidth="1"/>
    <col min="14348" max="14348" width="10.88671875" style="1698" customWidth="1"/>
    <col min="14349" max="14592" width="19" style="1698"/>
    <col min="14593" max="14593" width="1" style="1698" customWidth="1"/>
    <col min="14594" max="14594" width="24.6640625" style="1698" customWidth="1"/>
    <col min="14595" max="14595" width="21.33203125" style="1698" customWidth="1"/>
    <col min="14596" max="14596" width="17.88671875" style="1698" customWidth="1"/>
    <col min="14597" max="14600" width="9.88671875" style="1698" customWidth="1"/>
    <col min="14601" max="14603" width="14.44140625" style="1698" customWidth="1"/>
    <col min="14604" max="14604" width="10.88671875" style="1698" customWidth="1"/>
    <col min="14605" max="14848" width="19" style="1698"/>
    <col min="14849" max="14849" width="1" style="1698" customWidth="1"/>
    <col min="14850" max="14850" width="24.6640625" style="1698" customWidth="1"/>
    <col min="14851" max="14851" width="21.33203125" style="1698" customWidth="1"/>
    <col min="14852" max="14852" width="17.88671875" style="1698" customWidth="1"/>
    <col min="14853" max="14856" width="9.88671875" style="1698" customWidth="1"/>
    <col min="14857" max="14859" width="14.44140625" style="1698" customWidth="1"/>
    <col min="14860" max="14860" width="10.88671875" style="1698" customWidth="1"/>
    <col min="14861" max="15104" width="19" style="1698"/>
    <col min="15105" max="15105" width="1" style="1698" customWidth="1"/>
    <col min="15106" max="15106" width="24.6640625" style="1698" customWidth="1"/>
    <col min="15107" max="15107" width="21.33203125" style="1698" customWidth="1"/>
    <col min="15108" max="15108" width="17.88671875" style="1698" customWidth="1"/>
    <col min="15109" max="15112" width="9.88671875" style="1698" customWidth="1"/>
    <col min="15113" max="15115" width="14.44140625" style="1698" customWidth="1"/>
    <col min="15116" max="15116" width="10.88671875" style="1698" customWidth="1"/>
    <col min="15117" max="15360" width="19" style="1698"/>
    <col min="15361" max="15361" width="1" style="1698" customWidth="1"/>
    <col min="15362" max="15362" width="24.6640625" style="1698" customWidth="1"/>
    <col min="15363" max="15363" width="21.33203125" style="1698" customWidth="1"/>
    <col min="15364" max="15364" width="17.88671875" style="1698" customWidth="1"/>
    <col min="15365" max="15368" width="9.88671875" style="1698" customWidth="1"/>
    <col min="15369" max="15371" width="14.44140625" style="1698" customWidth="1"/>
    <col min="15372" max="15372" width="10.88671875" style="1698" customWidth="1"/>
    <col min="15373" max="15616" width="19" style="1698"/>
    <col min="15617" max="15617" width="1" style="1698" customWidth="1"/>
    <col min="15618" max="15618" width="24.6640625" style="1698" customWidth="1"/>
    <col min="15619" max="15619" width="21.33203125" style="1698" customWidth="1"/>
    <col min="15620" max="15620" width="17.88671875" style="1698" customWidth="1"/>
    <col min="15621" max="15624" width="9.88671875" style="1698" customWidth="1"/>
    <col min="15625" max="15627" width="14.44140625" style="1698" customWidth="1"/>
    <col min="15628" max="15628" width="10.88671875" style="1698" customWidth="1"/>
    <col min="15629" max="15872" width="19" style="1698"/>
    <col min="15873" max="15873" width="1" style="1698" customWidth="1"/>
    <col min="15874" max="15874" width="24.6640625" style="1698" customWidth="1"/>
    <col min="15875" max="15875" width="21.33203125" style="1698" customWidth="1"/>
    <col min="15876" max="15876" width="17.88671875" style="1698" customWidth="1"/>
    <col min="15877" max="15880" width="9.88671875" style="1698" customWidth="1"/>
    <col min="15881" max="15883" width="14.44140625" style="1698" customWidth="1"/>
    <col min="15884" max="15884" width="10.88671875" style="1698" customWidth="1"/>
    <col min="15885" max="16128" width="19" style="1698"/>
    <col min="16129" max="16129" width="1" style="1698" customWidth="1"/>
    <col min="16130" max="16130" width="24.6640625" style="1698" customWidth="1"/>
    <col min="16131" max="16131" width="21.33203125" style="1698" customWidth="1"/>
    <col min="16132" max="16132" width="17.88671875" style="1698" customWidth="1"/>
    <col min="16133" max="16136" width="9.88671875" style="1698" customWidth="1"/>
    <col min="16137" max="16139" width="14.44140625" style="1698" customWidth="1"/>
    <col min="16140" max="16140" width="10.88671875" style="1698" customWidth="1"/>
    <col min="16141" max="16384" width="19" style="1698"/>
  </cols>
  <sheetData>
    <row r="1" spans="2:12" ht="24" customHeight="1">
      <c r="B1" s="1697"/>
      <c r="H1" s="607" t="s">
        <v>1579</v>
      </c>
    </row>
    <row r="2" spans="2:12" ht="24" customHeight="1">
      <c r="B2" s="2142" t="s">
        <v>1540</v>
      </c>
      <c r="C2" s="2142"/>
      <c r="D2" s="2142"/>
      <c r="E2" s="2142"/>
      <c r="F2" s="2142"/>
      <c r="G2" s="2142"/>
      <c r="H2" s="2142"/>
      <c r="I2" s="1794" t="s">
        <v>1734</v>
      </c>
    </row>
    <row r="3" spans="2:12" ht="20.100000000000001" customHeight="1">
      <c r="H3" s="1700" t="s">
        <v>1544</v>
      </c>
    </row>
    <row r="4" spans="2:12" ht="30" customHeight="1">
      <c r="B4" s="1701" t="s">
        <v>1545</v>
      </c>
      <c r="C4" s="1702" t="s">
        <v>1546</v>
      </c>
      <c r="D4" s="1703" t="s">
        <v>1547</v>
      </c>
      <c r="E4" s="2210" t="s">
        <v>1548</v>
      </c>
      <c r="F4" s="2211"/>
      <c r="G4" s="2212" t="s">
        <v>1549</v>
      </c>
      <c r="H4" s="2213"/>
      <c r="L4" s="1698"/>
    </row>
    <row r="5" spans="2:12" ht="20.100000000000001" customHeight="1">
      <c r="B5" s="2214" t="s">
        <v>1466</v>
      </c>
      <c r="C5" s="1704" t="s">
        <v>1475</v>
      </c>
      <c r="D5" s="1705">
        <f>SUM(E5:H5)</f>
        <v>0</v>
      </c>
      <c r="E5" s="2206">
        <v>0</v>
      </c>
      <c r="F5" s="2207"/>
      <c r="G5" s="2208">
        <v>0</v>
      </c>
      <c r="H5" s="2209"/>
      <c r="I5" s="1699"/>
      <c r="L5" s="1698"/>
    </row>
    <row r="6" spans="2:12" ht="20.100000000000001" customHeight="1">
      <c r="B6" s="2204"/>
      <c r="C6" s="1706" t="s">
        <v>1550</v>
      </c>
      <c r="D6" s="1707">
        <f t="shared" ref="D6:D22" si="0">SUM(E6:H6)</f>
        <v>0</v>
      </c>
      <c r="E6" s="2196">
        <v>0</v>
      </c>
      <c r="F6" s="2197"/>
      <c r="G6" s="2198">
        <v>0</v>
      </c>
      <c r="H6" s="2199"/>
      <c r="I6" s="1699"/>
      <c r="L6" s="1698"/>
    </row>
    <row r="7" spans="2:12" ht="20.100000000000001" customHeight="1">
      <c r="B7" s="2215"/>
      <c r="C7" s="1708" t="s">
        <v>1551</v>
      </c>
      <c r="D7" s="1709">
        <f t="shared" si="0"/>
        <v>0</v>
      </c>
      <c r="E7" s="2216">
        <v>0</v>
      </c>
      <c r="F7" s="2217"/>
      <c r="G7" s="2218">
        <v>0</v>
      </c>
      <c r="H7" s="2219"/>
      <c r="I7" s="1699"/>
      <c r="L7" s="1698"/>
    </row>
    <row r="8" spans="2:12" ht="20.100000000000001" customHeight="1">
      <c r="B8" s="2189" t="s">
        <v>1552</v>
      </c>
      <c r="C8" s="1710" t="s">
        <v>1475</v>
      </c>
      <c r="D8" s="1705">
        <f t="shared" si="0"/>
        <v>0</v>
      </c>
      <c r="E8" s="2206">
        <v>0</v>
      </c>
      <c r="F8" s="2207"/>
      <c r="G8" s="2208">
        <v>0</v>
      </c>
      <c r="H8" s="2209"/>
      <c r="I8" s="1699"/>
      <c r="L8" s="1698"/>
    </row>
    <row r="9" spans="2:12" ht="20.100000000000001" customHeight="1">
      <c r="B9" s="2204"/>
      <c r="C9" s="1706" t="s">
        <v>1550</v>
      </c>
      <c r="D9" s="1707">
        <f t="shared" si="0"/>
        <v>0</v>
      </c>
      <c r="E9" s="2196">
        <v>0</v>
      </c>
      <c r="F9" s="2197"/>
      <c r="G9" s="2198">
        <v>0</v>
      </c>
      <c r="H9" s="2199"/>
      <c r="I9" s="1699"/>
      <c r="L9" s="1698"/>
    </row>
    <row r="10" spans="2:12" ht="20.100000000000001" customHeight="1">
      <c r="B10" s="2205"/>
      <c r="C10" s="1711" t="s">
        <v>1551</v>
      </c>
      <c r="D10" s="1712">
        <f t="shared" si="0"/>
        <v>0</v>
      </c>
      <c r="E10" s="2200">
        <v>0</v>
      </c>
      <c r="F10" s="2201"/>
      <c r="G10" s="2202">
        <v>0</v>
      </c>
      <c r="H10" s="2203"/>
      <c r="I10" s="1699"/>
      <c r="L10" s="1698"/>
    </row>
    <row r="11" spans="2:12" ht="24">
      <c r="B11" s="1713" t="s">
        <v>1553</v>
      </c>
      <c r="C11" s="1714" t="s">
        <v>1551</v>
      </c>
      <c r="D11" s="1715">
        <f t="shared" si="0"/>
        <v>0</v>
      </c>
      <c r="E11" s="2178">
        <v>0</v>
      </c>
      <c r="F11" s="2179"/>
      <c r="G11" s="2180">
        <v>0</v>
      </c>
      <c r="H11" s="2181"/>
      <c r="I11" s="1699"/>
      <c r="L11" s="1698"/>
    </row>
    <row r="12" spans="2:12" ht="20.100000000000001" customHeight="1">
      <c r="B12" s="2189" t="s">
        <v>1554</v>
      </c>
      <c r="C12" s="1710" t="s">
        <v>1475</v>
      </c>
      <c r="D12" s="1716">
        <f t="shared" si="0"/>
        <v>0</v>
      </c>
      <c r="E12" s="2192">
        <v>0</v>
      </c>
      <c r="F12" s="2193"/>
      <c r="G12" s="2194">
        <v>0</v>
      </c>
      <c r="H12" s="2195"/>
      <c r="I12" s="1699"/>
      <c r="L12" s="1698"/>
    </row>
    <row r="13" spans="2:12" ht="20.100000000000001" customHeight="1">
      <c r="B13" s="2190"/>
      <c r="C13" s="1706" t="s">
        <v>1550</v>
      </c>
      <c r="D13" s="1707">
        <f t="shared" si="0"/>
        <v>0</v>
      </c>
      <c r="E13" s="2196">
        <v>0</v>
      </c>
      <c r="F13" s="2197"/>
      <c r="G13" s="2198">
        <v>0</v>
      </c>
      <c r="H13" s="2199"/>
      <c r="I13" s="1699"/>
      <c r="L13" s="1698"/>
    </row>
    <row r="14" spans="2:12" ht="20.100000000000001" customHeight="1">
      <c r="B14" s="2191"/>
      <c r="C14" s="1711" t="s">
        <v>1551</v>
      </c>
      <c r="D14" s="1712">
        <f t="shared" si="0"/>
        <v>0</v>
      </c>
      <c r="E14" s="2200">
        <v>0</v>
      </c>
      <c r="F14" s="2201"/>
      <c r="G14" s="2202">
        <v>0</v>
      </c>
      <c r="H14" s="2203"/>
      <c r="I14" s="1699"/>
      <c r="L14" s="1698"/>
    </row>
    <row r="15" spans="2:12" ht="24">
      <c r="B15" s="1713" t="s">
        <v>1555</v>
      </c>
      <c r="C15" s="1714" t="s">
        <v>1551</v>
      </c>
      <c r="D15" s="1715">
        <f t="shared" si="0"/>
        <v>0</v>
      </c>
      <c r="E15" s="2178">
        <v>0</v>
      </c>
      <c r="F15" s="2179"/>
      <c r="G15" s="2180">
        <v>0</v>
      </c>
      <c r="H15" s="2181"/>
      <c r="I15" s="1699"/>
      <c r="L15" s="1698"/>
    </row>
    <row r="16" spans="2:12" ht="20.100000000000001" customHeight="1">
      <c r="B16" s="2182" t="s">
        <v>1556</v>
      </c>
      <c r="C16" s="1710" t="s">
        <v>1475</v>
      </c>
      <c r="D16" s="1716">
        <f t="shared" si="0"/>
        <v>0</v>
      </c>
      <c r="E16" s="2158">
        <f>E5+E8+E12</f>
        <v>0</v>
      </c>
      <c r="F16" s="2159"/>
      <c r="G16" s="2160">
        <f>G5+G8+G12</f>
        <v>0</v>
      </c>
      <c r="H16" s="2161"/>
      <c r="I16" s="1699"/>
      <c r="L16" s="1698"/>
    </row>
    <row r="17" spans="2:12" ht="20.100000000000001" customHeight="1">
      <c r="B17" s="2183"/>
      <c r="C17" s="1706" t="s">
        <v>1550</v>
      </c>
      <c r="D17" s="1707">
        <f t="shared" si="0"/>
        <v>0</v>
      </c>
      <c r="E17" s="2162">
        <f>E6+E9+E13</f>
        <v>0</v>
      </c>
      <c r="F17" s="2163"/>
      <c r="G17" s="2164">
        <f>G6+G9+G13</f>
        <v>0</v>
      </c>
      <c r="H17" s="2165"/>
      <c r="I17" s="1699"/>
      <c r="L17" s="1698"/>
    </row>
    <row r="18" spans="2:12" ht="20.100000000000001" customHeight="1">
      <c r="B18" s="2184"/>
      <c r="C18" s="1711" t="s">
        <v>1551</v>
      </c>
      <c r="D18" s="1712">
        <f t="shared" si="0"/>
        <v>0</v>
      </c>
      <c r="E18" s="2185">
        <f>E7+E10+E14</f>
        <v>0</v>
      </c>
      <c r="F18" s="2186"/>
      <c r="G18" s="2187">
        <f>G7+G10+G14</f>
        <v>0</v>
      </c>
      <c r="H18" s="2188"/>
      <c r="I18" s="1699"/>
      <c r="L18" s="1698"/>
    </row>
    <row r="19" spans="2:12" ht="20.100000000000001" customHeight="1">
      <c r="B19" s="1717" t="s">
        <v>1557</v>
      </c>
      <c r="C19" s="1714" t="s">
        <v>1551</v>
      </c>
      <c r="D19" s="1715">
        <f t="shared" si="0"/>
        <v>0</v>
      </c>
      <c r="E19" s="2151">
        <f>E11+E15</f>
        <v>0</v>
      </c>
      <c r="F19" s="2152"/>
      <c r="G19" s="2153">
        <f>G11+G15</f>
        <v>0</v>
      </c>
      <c r="H19" s="2154"/>
      <c r="I19" s="1699"/>
      <c r="L19" s="1698"/>
    </row>
    <row r="20" spans="2:12" ht="20.100000000000001" customHeight="1">
      <c r="B20" s="2155" t="s">
        <v>1558</v>
      </c>
      <c r="C20" s="1710" t="s">
        <v>1475</v>
      </c>
      <c r="D20" s="1716">
        <f t="shared" si="0"/>
        <v>0</v>
      </c>
      <c r="E20" s="2158">
        <f>E16</f>
        <v>0</v>
      </c>
      <c r="F20" s="2159"/>
      <c r="G20" s="2160">
        <f>G16</f>
        <v>0</v>
      </c>
      <c r="H20" s="2161"/>
      <c r="I20" s="1699"/>
      <c r="L20" s="1698"/>
    </row>
    <row r="21" spans="2:12" ht="20.100000000000001" customHeight="1">
      <c r="B21" s="2156"/>
      <c r="C21" s="1706" t="s">
        <v>1550</v>
      </c>
      <c r="D21" s="1707">
        <f t="shared" si="0"/>
        <v>0</v>
      </c>
      <c r="E21" s="2162">
        <f>E17</f>
        <v>0</v>
      </c>
      <c r="F21" s="2163"/>
      <c r="G21" s="2164">
        <f>G17</f>
        <v>0</v>
      </c>
      <c r="H21" s="2165"/>
      <c r="I21" s="1699"/>
      <c r="L21" s="1698"/>
    </row>
    <row r="22" spans="2:12" ht="20.100000000000001" customHeight="1">
      <c r="B22" s="2157"/>
      <c r="C22" s="1708" t="s">
        <v>1551</v>
      </c>
      <c r="D22" s="1709">
        <f t="shared" si="0"/>
        <v>0</v>
      </c>
      <c r="E22" s="2166">
        <f>E18+E19</f>
        <v>0</v>
      </c>
      <c r="F22" s="2167"/>
      <c r="G22" s="2168">
        <f>G18+G19</f>
        <v>0</v>
      </c>
      <c r="H22" s="2169"/>
      <c r="I22" s="1699"/>
      <c r="L22" s="1698"/>
    </row>
    <row r="23" spans="2:12" ht="20.100000000000001" customHeight="1">
      <c r="B23" s="2170" t="s">
        <v>1559</v>
      </c>
      <c r="C23" s="2171"/>
      <c r="D23" s="1742"/>
      <c r="E23" s="1718"/>
      <c r="F23" s="1719"/>
      <c r="G23" s="1719"/>
      <c r="H23" s="1719"/>
    </row>
    <row r="24" spans="2:12" ht="15" customHeight="1">
      <c r="B24" s="1720"/>
      <c r="C24" s="1720"/>
      <c r="D24" s="1721"/>
      <c r="E24" s="1722"/>
    </row>
    <row r="25" spans="2:12" ht="20.100000000000001" customHeight="1">
      <c r="B25" s="2172" t="s">
        <v>1560</v>
      </c>
      <c r="C25" s="2173"/>
      <c r="D25" s="1743" t="s">
        <v>1561</v>
      </c>
      <c r="F25" s="1746"/>
      <c r="G25" s="1723" t="s">
        <v>1709</v>
      </c>
    </row>
    <row r="26" spans="2:12" ht="20.100000000000001" customHeight="1">
      <c r="B26" s="2174" t="s">
        <v>1562</v>
      </c>
      <c r="C26" s="2175"/>
      <c r="D26" s="1744" t="s">
        <v>1563</v>
      </c>
    </row>
    <row r="27" spans="2:12" ht="20.100000000000001" customHeight="1">
      <c r="B27" s="2176" t="s">
        <v>1564</v>
      </c>
      <c r="C27" s="2177"/>
      <c r="D27" s="1745" t="s">
        <v>1561</v>
      </c>
    </row>
    <row r="28" spans="2:12" ht="14.1" customHeight="1">
      <c r="B28" s="2150" t="s">
        <v>1565</v>
      </c>
      <c r="C28" s="2146"/>
      <c r="D28" s="2146"/>
      <c r="E28" s="2146"/>
      <c r="F28" s="2146"/>
      <c r="L28" s="1698"/>
    </row>
    <row r="29" spans="2:12" ht="14.1" customHeight="1">
      <c r="B29" s="2150" t="s">
        <v>1566</v>
      </c>
      <c r="C29" s="2146"/>
      <c r="D29" s="2146"/>
      <c r="E29" s="2146"/>
      <c r="F29" s="2146"/>
      <c r="G29" s="1725"/>
      <c r="H29" s="1725"/>
      <c r="L29" s="1698"/>
    </row>
    <row r="30" spans="2:12" ht="14.1" customHeight="1">
      <c r="B30" s="2145" t="s">
        <v>1567</v>
      </c>
      <c r="C30" s="2146"/>
      <c r="D30" s="2146"/>
      <c r="E30" s="2146"/>
      <c r="F30" s="2146"/>
      <c r="G30" s="1725"/>
      <c r="L30" s="1698"/>
    </row>
    <row r="31" spans="2:12" ht="14.1" customHeight="1">
      <c r="B31" s="1726" t="s">
        <v>1568</v>
      </c>
      <c r="C31" s="1724"/>
      <c r="D31" s="1724"/>
      <c r="E31" s="1726"/>
      <c r="F31" s="1726"/>
      <c r="I31" s="2147"/>
      <c r="L31" s="1698"/>
    </row>
    <row r="32" spans="2:12" ht="12" customHeight="1">
      <c r="C32" s="1725"/>
      <c r="D32" s="1725"/>
      <c r="I32" s="2147"/>
    </row>
    <row r="33" spans="2:12" ht="14.1" customHeight="1">
      <c r="B33" s="1726" t="s">
        <v>1569</v>
      </c>
      <c r="I33" s="2147"/>
    </row>
    <row r="34" spans="2:12" ht="14.1" customHeight="1">
      <c r="B34" s="1726" t="s">
        <v>1570</v>
      </c>
      <c r="I34" s="2147"/>
    </row>
    <row r="35" spans="2:12" ht="14.1" customHeight="1">
      <c r="B35" s="1727" t="s">
        <v>1571</v>
      </c>
      <c r="I35" s="2147"/>
    </row>
    <row r="36" spans="2:12" ht="14.1" customHeight="1">
      <c r="B36" s="1726" t="s">
        <v>1572</v>
      </c>
      <c r="I36" s="2147"/>
    </row>
    <row r="37" spans="2:12" ht="14.1" customHeight="1">
      <c r="B37" s="1724" t="s">
        <v>1573</v>
      </c>
    </row>
    <row r="38" spans="2:12" ht="14.1" customHeight="1">
      <c r="B38" s="1724" t="s">
        <v>1574</v>
      </c>
    </row>
    <row r="39" spans="2:12" ht="14.1" customHeight="1">
      <c r="B39" s="1724" t="s">
        <v>1575</v>
      </c>
    </row>
    <row r="40" spans="2:12" ht="14.1" customHeight="1">
      <c r="B40" s="1728" t="s">
        <v>1576</v>
      </c>
    </row>
    <row r="42" spans="2:12" ht="25.05" customHeight="1">
      <c r="D42" s="1729" t="s">
        <v>1577</v>
      </c>
      <c r="E42" s="3828"/>
      <c r="F42" s="3828"/>
      <c r="G42" s="3828"/>
      <c r="H42" s="3828"/>
    </row>
    <row r="43" spans="2:12" ht="25.05" customHeight="1">
      <c r="D43" s="1729" t="s">
        <v>1357</v>
      </c>
      <c r="E43" s="3828"/>
      <c r="F43" s="3828"/>
      <c r="G43" s="3828"/>
      <c r="H43" s="3828"/>
    </row>
    <row r="44" spans="2:12" ht="25.05" customHeight="1">
      <c r="D44" s="1729" t="s">
        <v>1578</v>
      </c>
      <c r="E44" s="3827" t="s">
        <v>1563</v>
      </c>
      <c r="F44" s="3827"/>
      <c r="G44" s="1729"/>
      <c r="K44" s="1699"/>
      <c r="L44" s="1698"/>
    </row>
  </sheetData>
  <mergeCells count="57">
    <mergeCell ref="B2:H2"/>
    <mergeCell ref="E4:F4"/>
    <mergeCell ref="G4:H4"/>
    <mergeCell ref="B5:B7"/>
    <mergeCell ref="E5:F5"/>
    <mergeCell ref="G5:H5"/>
    <mergeCell ref="E6:F6"/>
    <mergeCell ref="G6:H6"/>
    <mergeCell ref="E7:F7"/>
    <mergeCell ref="G7:H7"/>
    <mergeCell ref="B8:B10"/>
    <mergeCell ref="E8:F8"/>
    <mergeCell ref="G8:H8"/>
    <mergeCell ref="E9:F9"/>
    <mergeCell ref="G9:H9"/>
    <mergeCell ref="E10:F10"/>
    <mergeCell ref="G10:H10"/>
    <mergeCell ref="E11:F11"/>
    <mergeCell ref="G11:H11"/>
    <mergeCell ref="B12:B14"/>
    <mergeCell ref="E12:F12"/>
    <mergeCell ref="G12:H12"/>
    <mergeCell ref="E13:F13"/>
    <mergeCell ref="G13:H13"/>
    <mergeCell ref="E14:F14"/>
    <mergeCell ref="G14:H14"/>
    <mergeCell ref="E15:F15"/>
    <mergeCell ref="G15:H15"/>
    <mergeCell ref="B16:B18"/>
    <mergeCell ref="E16:F16"/>
    <mergeCell ref="G16:H16"/>
    <mergeCell ref="E17:F17"/>
    <mergeCell ref="G17:H17"/>
    <mergeCell ref="E18:F18"/>
    <mergeCell ref="G18:H18"/>
    <mergeCell ref="B29:F29"/>
    <mergeCell ref="E19:F19"/>
    <mergeCell ref="G19:H19"/>
    <mergeCell ref="B20:B22"/>
    <mergeCell ref="E20:F20"/>
    <mergeCell ref="G20:H20"/>
    <mergeCell ref="E21:F21"/>
    <mergeCell ref="G21:H21"/>
    <mergeCell ref="E22:F22"/>
    <mergeCell ref="G22:H22"/>
    <mergeCell ref="B23:C23"/>
    <mergeCell ref="B25:C25"/>
    <mergeCell ref="B26:C26"/>
    <mergeCell ref="B27:C27"/>
    <mergeCell ref="B28:F28"/>
    <mergeCell ref="E44:F44"/>
    <mergeCell ref="B30:F30"/>
    <mergeCell ref="I31:I32"/>
    <mergeCell ref="I33:I34"/>
    <mergeCell ref="I35:I36"/>
    <mergeCell ref="E42:H42"/>
    <mergeCell ref="E43:H43"/>
  </mergeCells>
  <phoneticPr fontId="2"/>
  <dataValidations count="2">
    <dataValidation imeMode="on" allowBlank="1" showInputMessage="1" showErrorMessage="1" sqref="E42:H43 JA42:JD43 SW42:SZ43 ACS42:ACV43 AMO42:AMR43 AWK42:AWN43 BGG42:BGJ43 BQC42:BQF43 BZY42:CAB43 CJU42:CJX43 CTQ42:CTT43 DDM42:DDP43 DNI42:DNL43 DXE42:DXH43 EHA42:EHD43 EQW42:EQZ43 FAS42:FAV43 FKO42:FKR43 FUK42:FUN43 GEG42:GEJ43 GOC42:GOF43 GXY42:GYB43 HHU42:HHX43 HRQ42:HRT43 IBM42:IBP43 ILI42:ILL43 IVE42:IVH43 JFA42:JFD43 JOW42:JOZ43 JYS42:JYV43 KIO42:KIR43 KSK42:KSN43 LCG42:LCJ43 LMC42:LMF43 LVY42:LWB43 MFU42:MFX43 MPQ42:MPT43 MZM42:MZP43 NJI42:NJL43 NTE42:NTH43 ODA42:ODD43 OMW42:OMZ43 OWS42:OWV43 PGO42:PGR43 PQK42:PQN43 QAG42:QAJ43 QKC42:QKF43 QTY42:QUB43 RDU42:RDX43 RNQ42:RNT43 RXM42:RXP43 SHI42:SHL43 SRE42:SRH43 TBA42:TBD43 TKW42:TKZ43 TUS42:TUV43 UEO42:UER43 UOK42:UON43 UYG42:UYJ43 VIC42:VIF43 VRY42:VSB43 WBU42:WBX43 WLQ42:WLT43 WVM42:WVP43 E65578:H65579 JA65578:JD65579 SW65578:SZ65579 ACS65578:ACV65579 AMO65578:AMR65579 AWK65578:AWN65579 BGG65578:BGJ65579 BQC65578:BQF65579 BZY65578:CAB65579 CJU65578:CJX65579 CTQ65578:CTT65579 DDM65578:DDP65579 DNI65578:DNL65579 DXE65578:DXH65579 EHA65578:EHD65579 EQW65578:EQZ65579 FAS65578:FAV65579 FKO65578:FKR65579 FUK65578:FUN65579 GEG65578:GEJ65579 GOC65578:GOF65579 GXY65578:GYB65579 HHU65578:HHX65579 HRQ65578:HRT65579 IBM65578:IBP65579 ILI65578:ILL65579 IVE65578:IVH65579 JFA65578:JFD65579 JOW65578:JOZ65579 JYS65578:JYV65579 KIO65578:KIR65579 KSK65578:KSN65579 LCG65578:LCJ65579 LMC65578:LMF65579 LVY65578:LWB65579 MFU65578:MFX65579 MPQ65578:MPT65579 MZM65578:MZP65579 NJI65578:NJL65579 NTE65578:NTH65579 ODA65578:ODD65579 OMW65578:OMZ65579 OWS65578:OWV65579 PGO65578:PGR65579 PQK65578:PQN65579 QAG65578:QAJ65579 QKC65578:QKF65579 QTY65578:QUB65579 RDU65578:RDX65579 RNQ65578:RNT65579 RXM65578:RXP65579 SHI65578:SHL65579 SRE65578:SRH65579 TBA65578:TBD65579 TKW65578:TKZ65579 TUS65578:TUV65579 UEO65578:UER65579 UOK65578:UON65579 UYG65578:UYJ65579 VIC65578:VIF65579 VRY65578:VSB65579 WBU65578:WBX65579 WLQ65578:WLT65579 WVM65578:WVP65579 E131114:H131115 JA131114:JD131115 SW131114:SZ131115 ACS131114:ACV131115 AMO131114:AMR131115 AWK131114:AWN131115 BGG131114:BGJ131115 BQC131114:BQF131115 BZY131114:CAB131115 CJU131114:CJX131115 CTQ131114:CTT131115 DDM131114:DDP131115 DNI131114:DNL131115 DXE131114:DXH131115 EHA131114:EHD131115 EQW131114:EQZ131115 FAS131114:FAV131115 FKO131114:FKR131115 FUK131114:FUN131115 GEG131114:GEJ131115 GOC131114:GOF131115 GXY131114:GYB131115 HHU131114:HHX131115 HRQ131114:HRT131115 IBM131114:IBP131115 ILI131114:ILL131115 IVE131114:IVH131115 JFA131114:JFD131115 JOW131114:JOZ131115 JYS131114:JYV131115 KIO131114:KIR131115 KSK131114:KSN131115 LCG131114:LCJ131115 LMC131114:LMF131115 LVY131114:LWB131115 MFU131114:MFX131115 MPQ131114:MPT131115 MZM131114:MZP131115 NJI131114:NJL131115 NTE131114:NTH131115 ODA131114:ODD131115 OMW131114:OMZ131115 OWS131114:OWV131115 PGO131114:PGR131115 PQK131114:PQN131115 QAG131114:QAJ131115 QKC131114:QKF131115 QTY131114:QUB131115 RDU131114:RDX131115 RNQ131114:RNT131115 RXM131114:RXP131115 SHI131114:SHL131115 SRE131114:SRH131115 TBA131114:TBD131115 TKW131114:TKZ131115 TUS131114:TUV131115 UEO131114:UER131115 UOK131114:UON131115 UYG131114:UYJ131115 VIC131114:VIF131115 VRY131114:VSB131115 WBU131114:WBX131115 WLQ131114:WLT131115 WVM131114:WVP131115 E196650:H196651 JA196650:JD196651 SW196650:SZ196651 ACS196650:ACV196651 AMO196650:AMR196651 AWK196650:AWN196651 BGG196650:BGJ196651 BQC196650:BQF196651 BZY196650:CAB196651 CJU196650:CJX196651 CTQ196650:CTT196651 DDM196650:DDP196651 DNI196650:DNL196651 DXE196650:DXH196651 EHA196650:EHD196651 EQW196650:EQZ196651 FAS196650:FAV196651 FKO196650:FKR196651 FUK196650:FUN196651 GEG196650:GEJ196651 GOC196650:GOF196651 GXY196650:GYB196651 HHU196650:HHX196651 HRQ196650:HRT196651 IBM196650:IBP196651 ILI196650:ILL196651 IVE196650:IVH196651 JFA196650:JFD196651 JOW196650:JOZ196651 JYS196650:JYV196651 KIO196650:KIR196651 KSK196650:KSN196651 LCG196650:LCJ196651 LMC196650:LMF196651 LVY196650:LWB196651 MFU196650:MFX196651 MPQ196650:MPT196651 MZM196650:MZP196651 NJI196650:NJL196651 NTE196650:NTH196651 ODA196650:ODD196651 OMW196650:OMZ196651 OWS196650:OWV196651 PGO196650:PGR196651 PQK196650:PQN196651 QAG196650:QAJ196651 QKC196650:QKF196651 QTY196650:QUB196651 RDU196650:RDX196651 RNQ196650:RNT196651 RXM196650:RXP196651 SHI196650:SHL196651 SRE196650:SRH196651 TBA196650:TBD196651 TKW196650:TKZ196651 TUS196650:TUV196651 UEO196650:UER196651 UOK196650:UON196651 UYG196650:UYJ196651 VIC196650:VIF196651 VRY196650:VSB196651 WBU196650:WBX196651 WLQ196650:WLT196651 WVM196650:WVP196651 E262186:H262187 JA262186:JD262187 SW262186:SZ262187 ACS262186:ACV262187 AMO262186:AMR262187 AWK262186:AWN262187 BGG262186:BGJ262187 BQC262186:BQF262187 BZY262186:CAB262187 CJU262186:CJX262187 CTQ262186:CTT262187 DDM262186:DDP262187 DNI262186:DNL262187 DXE262186:DXH262187 EHA262186:EHD262187 EQW262186:EQZ262187 FAS262186:FAV262187 FKO262186:FKR262187 FUK262186:FUN262187 GEG262186:GEJ262187 GOC262186:GOF262187 GXY262186:GYB262187 HHU262186:HHX262187 HRQ262186:HRT262187 IBM262186:IBP262187 ILI262186:ILL262187 IVE262186:IVH262187 JFA262186:JFD262187 JOW262186:JOZ262187 JYS262186:JYV262187 KIO262186:KIR262187 KSK262186:KSN262187 LCG262186:LCJ262187 LMC262186:LMF262187 LVY262186:LWB262187 MFU262186:MFX262187 MPQ262186:MPT262187 MZM262186:MZP262187 NJI262186:NJL262187 NTE262186:NTH262187 ODA262186:ODD262187 OMW262186:OMZ262187 OWS262186:OWV262187 PGO262186:PGR262187 PQK262186:PQN262187 QAG262186:QAJ262187 QKC262186:QKF262187 QTY262186:QUB262187 RDU262186:RDX262187 RNQ262186:RNT262187 RXM262186:RXP262187 SHI262186:SHL262187 SRE262186:SRH262187 TBA262186:TBD262187 TKW262186:TKZ262187 TUS262186:TUV262187 UEO262186:UER262187 UOK262186:UON262187 UYG262186:UYJ262187 VIC262186:VIF262187 VRY262186:VSB262187 WBU262186:WBX262187 WLQ262186:WLT262187 WVM262186:WVP262187 E327722:H327723 JA327722:JD327723 SW327722:SZ327723 ACS327722:ACV327723 AMO327722:AMR327723 AWK327722:AWN327723 BGG327722:BGJ327723 BQC327722:BQF327723 BZY327722:CAB327723 CJU327722:CJX327723 CTQ327722:CTT327723 DDM327722:DDP327723 DNI327722:DNL327723 DXE327722:DXH327723 EHA327722:EHD327723 EQW327722:EQZ327723 FAS327722:FAV327723 FKO327722:FKR327723 FUK327722:FUN327723 GEG327722:GEJ327723 GOC327722:GOF327723 GXY327722:GYB327723 HHU327722:HHX327723 HRQ327722:HRT327723 IBM327722:IBP327723 ILI327722:ILL327723 IVE327722:IVH327723 JFA327722:JFD327723 JOW327722:JOZ327723 JYS327722:JYV327723 KIO327722:KIR327723 KSK327722:KSN327723 LCG327722:LCJ327723 LMC327722:LMF327723 LVY327722:LWB327723 MFU327722:MFX327723 MPQ327722:MPT327723 MZM327722:MZP327723 NJI327722:NJL327723 NTE327722:NTH327723 ODA327722:ODD327723 OMW327722:OMZ327723 OWS327722:OWV327723 PGO327722:PGR327723 PQK327722:PQN327723 QAG327722:QAJ327723 QKC327722:QKF327723 QTY327722:QUB327723 RDU327722:RDX327723 RNQ327722:RNT327723 RXM327722:RXP327723 SHI327722:SHL327723 SRE327722:SRH327723 TBA327722:TBD327723 TKW327722:TKZ327723 TUS327722:TUV327723 UEO327722:UER327723 UOK327722:UON327723 UYG327722:UYJ327723 VIC327722:VIF327723 VRY327722:VSB327723 WBU327722:WBX327723 WLQ327722:WLT327723 WVM327722:WVP327723 E393258:H393259 JA393258:JD393259 SW393258:SZ393259 ACS393258:ACV393259 AMO393258:AMR393259 AWK393258:AWN393259 BGG393258:BGJ393259 BQC393258:BQF393259 BZY393258:CAB393259 CJU393258:CJX393259 CTQ393258:CTT393259 DDM393258:DDP393259 DNI393258:DNL393259 DXE393258:DXH393259 EHA393258:EHD393259 EQW393258:EQZ393259 FAS393258:FAV393259 FKO393258:FKR393259 FUK393258:FUN393259 GEG393258:GEJ393259 GOC393258:GOF393259 GXY393258:GYB393259 HHU393258:HHX393259 HRQ393258:HRT393259 IBM393258:IBP393259 ILI393258:ILL393259 IVE393258:IVH393259 JFA393258:JFD393259 JOW393258:JOZ393259 JYS393258:JYV393259 KIO393258:KIR393259 KSK393258:KSN393259 LCG393258:LCJ393259 LMC393258:LMF393259 LVY393258:LWB393259 MFU393258:MFX393259 MPQ393258:MPT393259 MZM393258:MZP393259 NJI393258:NJL393259 NTE393258:NTH393259 ODA393258:ODD393259 OMW393258:OMZ393259 OWS393258:OWV393259 PGO393258:PGR393259 PQK393258:PQN393259 QAG393258:QAJ393259 QKC393258:QKF393259 QTY393258:QUB393259 RDU393258:RDX393259 RNQ393258:RNT393259 RXM393258:RXP393259 SHI393258:SHL393259 SRE393258:SRH393259 TBA393258:TBD393259 TKW393258:TKZ393259 TUS393258:TUV393259 UEO393258:UER393259 UOK393258:UON393259 UYG393258:UYJ393259 VIC393258:VIF393259 VRY393258:VSB393259 WBU393258:WBX393259 WLQ393258:WLT393259 WVM393258:WVP393259 E458794:H458795 JA458794:JD458795 SW458794:SZ458795 ACS458794:ACV458795 AMO458794:AMR458795 AWK458794:AWN458795 BGG458794:BGJ458795 BQC458794:BQF458795 BZY458794:CAB458795 CJU458794:CJX458795 CTQ458794:CTT458795 DDM458794:DDP458795 DNI458794:DNL458795 DXE458794:DXH458795 EHA458794:EHD458795 EQW458794:EQZ458795 FAS458794:FAV458795 FKO458794:FKR458795 FUK458794:FUN458795 GEG458794:GEJ458795 GOC458794:GOF458795 GXY458794:GYB458795 HHU458794:HHX458795 HRQ458794:HRT458795 IBM458794:IBP458795 ILI458794:ILL458795 IVE458794:IVH458795 JFA458794:JFD458795 JOW458794:JOZ458795 JYS458794:JYV458795 KIO458794:KIR458795 KSK458794:KSN458795 LCG458794:LCJ458795 LMC458794:LMF458795 LVY458794:LWB458795 MFU458794:MFX458795 MPQ458794:MPT458795 MZM458794:MZP458795 NJI458794:NJL458795 NTE458794:NTH458795 ODA458794:ODD458795 OMW458794:OMZ458795 OWS458794:OWV458795 PGO458794:PGR458795 PQK458794:PQN458795 QAG458794:QAJ458795 QKC458794:QKF458795 QTY458794:QUB458795 RDU458794:RDX458795 RNQ458794:RNT458795 RXM458794:RXP458795 SHI458794:SHL458795 SRE458794:SRH458795 TBA458794:TBD458795 TKW458794:TKZ458795 TUS458794:TUV458795 UEO458794:UER458795 UOK458794:UON458795 UYG458794:UYJ458795 VIC458794:VIF458795 VRY458794:VSB458795 WBU458794:WBX458795 WLQ458794:WLT458795 WVM458794:WVP458795 E524330:H524331 JA524330:JD524331 SW524330:SZ524331 ACS524330:ACV524331 AMO524330:AMR524331 AWK524330:AWN524331 BGG524330:BGJ524331 BQC524330:BQF524331 BZY524330:CAB524331 CJU524330:CJX524331 CTQ524330:CTT524331 DDM524330:DDP524331 DNI524330:DNL524331 DXE524330:DXH524331 EHA524330:EHD524331 EQW524330:EQZ524331 FAS524330:FAV524331 FKO524330:FKR524331 FUK524330:FUN524331 GEG524330:GEJ524331 GOC524330:GOF524331 GXY524330:GYB524331 HHU524330:HHX524331 HRQ524330:HRT524331 IBM524330:IBP524331 ILI524330:ILL524331 IVE524330:IVH524331 JFA524330:JFD524331 JOW524330:JOZ524331 JYS524330:JYV524331 KIO524330:KIR524331 KSK524330:KSN524331 LCG524330:LCJ524331 LMC524330:LMF524331 LVY524330:LWB524331 MFU524330:MFX524331 MPQ524330:MPT524331 MZM524330:MZP524331 NJI524330:NJL524331 NTE524330:NTH524331 ODA524330:ODD524331 OMW524330:OMZ524331 OWS524330:OWV524331 PGO524330:PGR524331 PQK524330:PQN524331 QAG524330:QAJ524331 QKC524330:QKF524331 QTY524330:QUB524331 RDU524330:RDX524331 RNQ524330:RNT524331 RXM524330:RXP524331 SHI524330:SHL524331 SRE524330:SRH524331 TBA524330:TBD524331 TKW524330:TKZ524331 TUS524330:TUV524331 UEO524330:UER524331 UOK524330:UON524331 UYG524330:UYJ524331 VIC524330:VIF524331 VRY524330:VSB524331 WBU524330:WBX524331 WLQ524330:WLT524331 WVM524330:WVP524331 E589866:H589867 JA589866:JD589867 SW589866:SZ589867 ACS589866:ACV589867 AMO589866:AMR589867 AWK589866:AWN589867 BGG589866:BGJ589867 BQC589866:BQF589867 BZY589866:CAB589867 CJU589866:CJX589867 CTQ589866:CTT589867 DDM589866:DDP589867 DNI589866:DNL589867 DXE589866:DXH589867 EHA589866:EHD589867 EQW589866:EQZ589867 FAS589866:FAV589867 FKO589866:FKR589867 FUK589866:FUN589867 GEG589866:GEJ589867 GOC589866:GOF589867 GXY589866:GYB589867 HHU589866:HHX589867 HRQ589866:HRT589867 IBM589866:IBP589867 ILI589866:ILL589867 IVE589866:IVH589867 JFA589866:JFD589867 JOW589866:JOZ589867 JYS589866:JYV589867 KIO589866:KIR589867 KSK589866:KSN589867 LCG589866:LCJ589867 LMC589866:LMF589867 LVY589866:LWB589867 MFU589866:MFX589867 MPQ589866:MPT589867 MZM589866:MZP589867 NJI589866:NJL589867 NTE589866:NTH589867 ODA589866:ODD589867 OMW589866:OMZ589867 OWS589866:OWV589867 PGO589866:PGR589867 PQK589866:PQN589867 QAG589866:QAJ589867 QKC589866:QKF589867 QTY589866:QUB589867 RDU589866:RDX589867 RNQ589866:RNT589867 RXM589866:RXP589867 SHI589866:SHL589867 SRE589866:SRH589867 TBA589866:TBD589867 TKW589866:TKZ589867 TUS589866:TUV589867 UEO589866:UER589867 UOK589866:UON589867 UYG589866:UYJ589867 VIC589866:VIF589867 VRY589866:VSB589867 WBU589866:WBX589867 WLQ589866:WLT589867 WVM589866:WVP589867 E655402:H655403 JA655402:JD655403 SW655402:SZ655403 ACS655402:ACV655403 AMO655402:AMR655403 AWK655402:AWN655403 BGG655402:BGJ655403 BQC655402:BQF655403 BZY655402:CAB655403 CJU655402:CJX655403 CTQ655402:CTT655403 DDM655402:DDP655403 DNI655402:DNL655403 DXE655402:DXH655403 EHA655402:EHD655403 EQW655402:EQZ655403 FAS655402:FAV655403 FKO655402:FKR655403 FUK655402:FUN655403 GEG655402:GEJ655403 GOC655402:GOF655403 GXY655402:GYB655403 HHU655402:HHX655403 HRQ655402:HRT655403 IBM655402:IBP655403 ILI655402:ILL655403 IVE655402:IVH655403 JFA655402:JFD655403 JOW655402:JOZ655403 JYS655402:JYV655403 KIO655402:KIR655403 KSK655402:KSN655403 LCG655402:LCJ655403 LMC655402:LMF655403 LVY655402:LWB655403 MFU655402:MFX655403 MPQ655402:MPT655403 MZM655402:MZP655403 NJI655402:NJL655403 NTE655402:NTH655403 ODA655402:ODD655403 OMW655402:OMZ655403 OWS655402:OWV655403 PGO655402:PGR655403 PQK655402:PQN655403 QAG655402:QAJ655403 QKC655402:QKF655403 QTY655402:QUB655403 RDU655402:RDX655403 RNQ655402:RNT655403 RXM655402:RXP655403 SHI655402:SHL655403 SRE655402:SRH655403 TBA655402:TBD655403 TKW655402:TKZ655403 TUS655402:TUV655403 UEO655402:UER655403 UOK655402:UON655403 UYG655402:UYJ655403 VIC655402:VIF655403 VRY655402:VSB655403 WBU655402:WBX655403 WLQ655402:WLT655403 WVM655402:WVP655403 E720938:H720939 JA720938:JD720939 SW720938:SZ720939 ACS720938:ACV720939 AMO720938:AMR720939 AWK720938:AWN720939 BGG720938:BGJ720939 BQC720938:BQF720939 BZY720938:CAB720939 CJU720938:CJX720939 CTQ720938:CTT720939 DDM720938:DDP720939 DNI720938:DNL720939 DXE720938:DXH720939 EHA720938:EHD720939 EQW720938:EQZ720939 FAS720938:FAV720939 FKO720938:FKR720939 FUK720938:FUN720939 GEG720938:GEJ720939 GOC720938:GOF720939 GXY720938:GYB720939 HHU720938:HHX720939 HRQ720938:HRT720939 IBM720938:IBP720939 ILI720938:ILL720939 IVE720938:IVH720939 JFA720938:JFD720939 JOW720938:JOZ720939 JYS720938:JYV720939 KIO720938:KIR720939 KSK720938:KSN720939 LCG720938:LCJ720939 LMC720938:LMF720939 LVY720938:LWB720939 MFU720938:MFX720939 MPQ720938:MPT720939 MZM720938:MZP720939 NJI720938:NJL720939 NTE720938:NTH720939 ODA720938:ODD720939 OMW720938:OMZ720939 OWS720938:OWV720939 PGO720938:PGR720939 PQK720938:PQN720939 QAG720938:QAJ720939 QKC720938:QKF720939 QTY720938:QUB720939 RDU720938:RDX720939 RNQ720938:RNT720939 RXM720938:RXP720939 SHI720938:SHL720939 SRE720938:SRH720939 TBA720938:TBD720939 TKW720938:TKZ720939 TUS720938:TUV720939 UEO720938:UER720939 UOK720938:UON720939 UYG720938:UYJ720939 VIC720938:VIF720939 VRY720938:VSB720939 WBU720938:WBX720939 WLQ720938:WLT720939 WVM720938:WVP720939 E786474:H786475 JA786474:JD786475 SW786474:SZ786475 ACS786474:ACV786475 AMO786474:AMR786475 AWK786474:AWN786475 BGG786474:BGJ786475 BQC786474:BQF786475 BZY786474:CAB786475 CJU786474:CJX786475 CTQ786474:CTT786475 DDM786474:DDP786475 DNI786474:DNL786475 DXE786474:DXH786475 EHA786474:EHD786475 EQW786474:EQZ786475 FAS786474:FAV786475 FKO786474:FKR786475 FUK786474:FUN786475 GEG786474:GEJ786475 GOC786474:GOF786475 GXY786474:GYB786475 HHU786474:HHX786475 HRQ786474:HRT786475 IBM786474:IBP786475 ILI786474:ILL786475 IVE786474:IVH786475 JFA786474:JFD786475 JOW786474:JOZ786475 JYS786474:JYV786475 KIO786474:KIR786475 KSK786474:KSN786475 LCG786474:LCJ786475 LMC786474:LMF786475 LVY786474:LWB786475 MFU786474:MFX786475 MPQ786474:MPT786475 MZM786474:MZP786475 NJI786474:NJL786475 NTE786474:NTH786475 ODA786474:ODD786475 OMW786474:OMZ786475 OWS786474:OWV786475 PGO786474:PGR786475 PQK786474:PQN786475 QAG786474:QAJ786475 QKC786474:QKF786475 QTY786474:QUB786475 RDU786474:RDX786475 RNQ786474:RNT786475 RXM786474:RXP786475 SHI786474:SHL786475 SRE786474:SRH786475 TBA786474:TBD786475 TKW786474:TKZ786475 TUS786474:TUV786475 UEO786474:UER786475 UOK786474:UON786475 UYG786474:UYJ786475 VIC786474:VIF786475 VRY786474:VSB786475 WBU786474:WBX786475 WLQ786474:WLT786475 WVM786474:WVP786475 E852010:H852011 JA852010:JD852011 SW852010:SZ852011 ACS852010:ACV852011 AMO852010:AMR852011 AWK852010:AWN852011 BGG852010:BGJ852011 BQC852010:BQF852011 BZY852010:CAB852011 CJU852010:CJX852011 CTQ852010:CTT852011 DDM852010:DDP852011 DNI852010:DNL852011 DXE852010:DXH852011 EHA852010:EHD852011 EQW852010:EQZ852011 FAS852010:FAV852011 FKO852010:FKR852011 FUK852010:FUN852011 GEG852010:GEJ852011 GOC852010:GOF852011 GXY852010:GYB852011 HHU852010:HHX852011 HRQ852010:HRT852011 IBM852010:IBP852011 ILI852010:ILL852011 IVE852010:IVH852011 JFA852010:JFD852011 JOW852010:JOZ852011 JYS852010:JYV852011 KIO852010:KIR852011 KSK852010:KSN852011 LCG852010:LCJ852011 LMC852010:LMF852011 LVY852010:LWB852011 MFU852010:MFX852011 MPQ852010:MPT852011 MZM852010:MZP852011 NJI852010:NJL852011 NTE852010:NTH852011 ODA852010:ODD852011 OMW852010:OMZ852011 OWS852010:OWV852011 PGO852010:PGR852011 PQK852010:PQN852011 QAG852010:QAJ852011 QKC852010:QKF852011 QTY852010:QUB852011 RDU852010:RDX852011 RNQ852010:RNT852011 RXM852010:RXP852011 SHI852010:SHL852011 SRE852010:SRH852011 TBA852010:TBD852011 TKW852010:TKZ852011 TUS852010:TUV852011 UEO852010:UER852011 UOK852010:UON852011 UYG852010:UYJ852011 VIC852010:VIF852011 VRY852010:VSB852011 WBU852010:WBX852011 WLQ852010:WLT852011 WVM852010:WVP852011 E917546:H917547 JA917546:JD917547 SW917546:SZ917547 ACS917546:ACV917547 AMO917546:AMR917547 AWK917546:AWN917547 BGG917546:BGJ917547 BQC917546:BQF917547 BZY917546:CAB917547 CJU917546:CJX917547 CTQ917546:CTT917547 DDM917546:DDP917547 DNI917546:DNL917547 DXE917546:DXH917547 EHA917546:EHD917547 EQW917546:EQZ917547 FAS917546:FAV917547 FKO917546:FKR917547 FUK917546:FUN917547 GEG917546:GEJ917547 GOC917546:GOF917547 GXY917546:GYB917547 HHU917546:HHX917547 HRQ917546:HRT917547 IBM917546:IBP917547 ILI917546:ILL917547 IVE917546:IVH917547 JFA917546:JFD917547 JOW917546:JOZ917547 JYS917546:JYV917547 KIO917546:KIR917547 KSK917546:KSN917547 LCG917546:LCJ917547 LMC917546:LMF917547 LVY917546:LWB917547 MFU917546:MFX917547 MPQ917546:MPT917547 MZM917546:MZP917547 NJI917546:NJL917547 NTE917546:NTH917547 ODA917546:ODD917547 OMW917546:OMZ917547 OWS917546:OWV917547 PGO917546:PGR917547 PQK917546:PQN917547 QAG917546:QAJ917547 QKC917546:QKF917547 QTY917546:QUB917547 RDU917546:RDX917547 RNQ917546:RNT917547 RXM917546:RXP917547 SHI917546:SHL917547 SRE917546:SRH917547 TBA917546:TBD917547 TKW917546:TKZ917547 TUS917546:TUV917547 UEO917546:UER917547 UOK917546:UON917547 UYG917546:UYJ917547 VIC917546:VIF917547 VRY917546:VSB917547 WBU917546:WBX917547 WLQ917546:WLT917547 WVM917546:WVP917547 E983082:H983083 JA983082:JD983083 SW983082:SZ983083 ACS983082:ACV983083 AMO983082:AMR983083 AWK983082:AWN983083 BGG983082:BGJ983083 BQC983082:BQF983083 BZY983082:CAB983083 CJU983082:CJX983083 CTQ983082:CTT983083 DDM983082:DDP983083 DNI983082:DNL983083 DXE983082:DXH983083 EHA983082:EHD983083 EQW983082:EQZ983083 FAS983082:FAV983083 FKO983082:FKR983083 FUK983082:FUN983083 GEG983082:GEJ983083 GOC983082:GOF983083 GXY983082:GYB983083 HHU983082:HHX983083 HRQ983082:HRT983083 IBM983082:IBP983083 ILI983082:ILL983083 IVE983082:IVH983083 JFA983082:JFD983083 JOW983082:JOZ983083 JYS983082:JYV983083 KIO983082:KIR983083 KSK983082:KSN983083 LCG983082:LCJ983083 LMC983082:LMF983083 LVY983082:LWB983083 MFU983082:MFX983083 MPQ983082:MPT983083 MZM983082:MZP983083 NJI983082:NJL983083 NTE983082:NTH983083 ODA983082:ODD983083 OMW983082:OMZ983083 OWS983082:OWV983083 PGO983082:PGR983083 PQK983082:PQN983083 QAG983082:QAJ983083 QKC983082:QKF983083 QTY983082:QUB983083 RDU983082:RDX983083 RNQ983082:RNT983083 RXM983082:RXP983083 SHI983082:SHL983083 SRE983082:SRH983083 TBA983082:TBD983083 TKW983082:TKZ983083 TUS983082:TUV983083 UEO983082:UER983083 UOK983082:UON983083 UYG983082:UYJ983083 VIC983082:VIF983083 VRY983082:VSB983083 WBU983082:WBX983083 WLQ983082:WLT983083 WVM983082:WVP983083 D25:D27 IZ25:IZ27 SV25:SV27 ACR25:ACR27 AMN25:AMN27 AWJ25:AWJ27 BGF25:BGF27 BQB25:BQB27 BZX25:BZX27 CJT25:CJT27 CTP25:CTP27 DDL25:DDL27 DNH25:DNH27 DXD25:DXD27 EGZ25:EGZ27 EQV25:EQV27 FAR25:FAR27 FKN25:FKN27 FUJ25:FUJ27 GEF25:GEF27 GOB25:GOB27 GXX25:GXX27 HHT25:HHT27 HRP25:HRP27 IBL25:IBL27 ILH25:ILH27 IVD25:IVD27 JEZ25:JEZ27 JOV25:JOV27 JYR25:JYR27 KIN25:KIN27 KSJ25:KSJ27 LCF25:LCF27 LMB25:LMB27 LVX25:LVX27 MFT25:MFT27 MPP25:MPP27 MZL25:MZL27 NJH25:NJH27 NTD25:NTD27 OCZ25:OCZ27 OMV25:OMV27 OWR25:OWR27 PGN25:PGN27 PQJ25:PQJ27 QAF25:QAF27 QKB25:QKB27 QTX25:QTX27 RDT25:RDT27 RNP25:RNP27 RXL25:RXL27 SHH25:SHH27 SRD25:SRD27 TAZ25:TAZ27 TKV25:TKV27 TUR25:TUR27 UEN25:UEN27 UOJ25:UOJ27 UYF25:UYF27 VIB25:VIB27 VRX25:VRX27 WBT25:WBT27 WLP25:WLP27 WVL25:WVL27 D65561:D65563 IZ65561:IZ65563 SV65561:SV65563 ACR65561:ACR65563 AMN65561:AMN65563 AWJ65561:AWJ65563 BGF65561:BGF65563 BQB65561:BQB65563 BZX65561:BZX65563 CJT65561:CJT65563 CTP65561:CTP65563 DDL65561:DDL65563 DNH65561:DNH65563 DXD65561:DXD65563 EGZ65561:EGZ65563 EQV65561:EQV65563 FAR65561:FAR65563 FKN65561:FKN65563 FUJ65561:FUJ65563 GEF65561:GEF65563 GOB65561:GOB65563 GXX65561:GXX65563 HHT65561:HHT65563 HRP65561:HRP65563 IBL65561:IBL65563 ILH65561:ILH65563 IVD65561:IVD65563 JEZ65561:JEZ65563 JOV65561:JOV65563 JYR65561:JYR65563 KIN65561:KIN65563 KSJ65561:KSJ65563 LCF65561:LCF65563 LMB65561:LMB65563 LVX65561:LVX65563 MFT65561:MFT65563 MPP65561:MPP65563 MZL65561:MZL65563 NJH65561:NJH65563 NTD65561:NTD65563 OCZ65561:OCZ65563 OMV65561:OMV65563 OWR65561:OWR65563 PGN65561:PGN65563 PQJ65561:PQJ65563 QAF65561:QAF65563 QKB65561:QKB65563 QTX65561:QTX65563 RDT65561:RDT65563 RNP65561:RNP65563 RXL65561:RXL65563 SHH65561:SHH65563 SRD65561:SRD65563 TAZ65561:TAZ65563 TKV65561:TKV65563 TUR65561:TUR65563 UEN65561:UEN65563 UOJ65561:UOJ65563 UYF65561:UYF65563 VIB65561:VIB65563 VRX65561:VRX65563 WBT65561:WBT65563 WLP65561:WLP65563 WVL65561:WVL65563 D131097:D131099 IZ131097:IZ131099 SV131097:SV131099 ACR131097:ACR131099 AMN131097:AMN131099 AWJ131097:AWJ131099 BGF131097:BGF131099 BQB131097:BQB131099 BZX131097:BZX131099 CJT131097:CJT131099 CTP131097:CTP131099 DDL131097:DDL131099 DNH131097:DNH131099 DXD131097:DXD131099 EGZ131097:EGZ131099 EQV131097:EQV131099 FAR131097:FAR131099 FKN131097:FKN131099 FUJ131097:FUJ131099 GEF131097:GEF131099 GOB131097:GOB131099 GXX131097:GXX131099 HHT131097:HHT131099 HRP131097:HRP131099 IBL131097:IBL131099 ILH131097:ILH131099 IVD131097:IVD131099 JEZ131097:JEZ131099 JOV131097:JOV131099 JYR131097:JYR131099 KIN131097:KIN131099 KSJ131097:KSJ131099 LCF131097:LCF131099 LMB131097:LMB131099 LVX131097:LVX131099 MFT131097:MFT131099 MPP131097:MPP131099 MZL131097:MZL131099 NJH131097:NJH131099 NTD131097:NTD131099 OCZ131097:OCZ131099 OMV131097:OMV131099 OWR131097:OWR131099 PGN131097:PGN131099 PQJ131097:PQJ131099 QAF131097:QAF131099 QKB131097:QKB131099 QTX131097:QTX131099 RDT131097:RDT131099 RNP131097:RNP131099 RXL131097:RXL131099 SHH131097:SHH131099 SRD131097:SRD131099 TAZ131097:TAZ131099 TKV131097:TKV131099 TUR131097:TUR131099 UEN131097:UEN131099 UOJ131097:UOJ131099 UYF131097:UYF131099 VIB131097:VIB131099 VRX131097:VRX131099 WBT131097:WBT131099 WLP131097:WLP131099 WVL131097:WVL131099 D196633:D196635 IZ196633:IZ196635 SV196633:SV196635 ACR196633:ACR196635 AMN196633:AMN196635 AWJ196633:AWJ196635 BGF196633:BGF196635 BQB196633:BQB196635 BZX196633:BZX196635 CJT196633:CJT196635 CTP196633:CTP196635 DDL196633:DDL196635 DNH196633:DNH196635 DXD196633:DXD196635 EGZ196633:EGZ196635 EQV196633:EQV196635 FAR196633:FAR196635 FKN196633:FKN196635 FUJ196633:FUJ196635 GEF196633:GEF196635 GOB196633:GOB196635 GXX196633:GXX196635 HHT196633:HHT196635 HRP196633:HRP196635 IBL196633:IBL196635 ILH196633:ILH196635 IVD196633:IVD196635 JEZ196633:JEZ196635 JOV196633:JOV196635 JYR196633:JYR196635 KIN196633:KIN196635 KSJ196633:KSJ196635 LCF196633:LCF196635 LMB196633:LMB196635 LVX196633:LVX196635 MFT196633:MFT196635 MPP196633:MPP196635 MZL196633:MZL196635 NJH196633:NJH196635 NTD196633:NTD196635 OCZ196633:OCZ196635 OMV196633:OMV196635 OWR196633:OWR196635 PGN196633:PGN196635 PQJ196633:PQJ196635 QAF196633:QAF196635 QKB196633:QKB196635 QTX196633:QTX196635 RDT196633:RDT196635 RNP196633:RNP196635 RXL196633:RXL196635 SHH196633:SHH196635 SRD196633:SRD196635 TAZ196633:TAZ196635 TKV196633:TKV196635 TUR196633:TUR196635 UEN196633:UEN196635 UOJ196633:UOJ196635 UYF196633:UYF196635 VIB196633:VIB196635 VRX196633:VRX196635 WBT196633:WBT196635 WLP196633:WLP196635 WVL196633:WVL196635 D262169:D262171 IZ262169:IZ262171 SV262169:SV262171 ACR262169:ACR262171 AMN262169:AMN262171 AWJ262169:AWJ262171 BGF262169:BGF262171 BQB262169:BQB262171 BZX262169:BZX262171 CJT262169:CJT262171 CTP262169:CTP262171 DDL262169:DDL262171 DNH262169:DNH262171 DXD262169:DXD262171 EGZ262169:EGZ262171 EQV262169:EQV262171 FAR262169:FAR262171 FKN262169:FKN262171 FUJ262169:FUJ262171 GEF262169:GEF262171 GOB262169:GOB262171 GXX262169:GXX262171 HHT262169:HHT262171 HRP262169:HRP262171 IBL262169:IBL262171 ILH262169:ILH262171 IVD262169:IVD262171 JEZ262169:JEZ262171 JOV262169:JOV262171 JYR262169:JYR262171 KIN262169:KIN262171 KSJ262169:KSJ262171 LCF262169:LCF262171 LMB262169:LMB262171 LVX262169:LVX262171 MFT262169:MFT262171 MPP262169:MPP262171 MZL262169:MZL262171 NJH262169:NJH262171 NTD262169:NTD262171 OCZ262169:OCZ262171 OMV262169:OMV262171 OWR262169:OWR262171 PGN262169:PGN262171 PQJ262169:PQJ262171 QAF262169:QAF262171 QKB262169:QKB262171 QTX262169:QTX262171 RDT262169:RDT262171 RNP262169:RNP262171 RXL262169:RXL262171 SHH262169:SHH262171 SRD262169:SRD262171 TAZ262169:TAZ262171 TKV262169:TKV262171 TUR262169:TUR262171 UEN262169:UEN262171 UOJ262169:UOJ262171 UYF262169:UYF262171 VIB262169:VIB262171 VRX262169:VRX262171 WBT262169:WBT262171 WLP262169:WLP262171 WVL262169:WVL262171 D327705:D327707 IZ327705:IZ327707 SV327705:SV327707 ACR327705:ACR327707 AMN327705:AMN327707 AWJ327705:AWJ327707 BGF327705:BGF327707 BQB327705:BQB327707 BZX327705:BZX327707 CJT327705:CJT327707 CTP327705:CTP327707 DDL327705:DDL327707 DNH327705:DNH327707 DXD327705:DXD327707 EGZ327705:EGZ327707 EQV327705:EQV327707 FAR327705:FAR327707 FKN327705:FKN327707 FUJ327705:FUJ327707 GEF327705:GEF327707 GOB327705:GOB327707 GXX327705:GXX327707 HHT327705:HHT327707 HRP327705:HRP327707 IBL327705:IBL327707 ILH327705:ILH327707 IVD327705:IVD327707 JEZ327705:JEZ327707 JOV327705:JOV327707 JYR327705:JYR327707 KIN327705:KIN327707 KSJ327705:KSJ327707 LCF327705:LCF327707 LMB327705:LMB327707 LVX327705:LVX327707 MFT327705:MFT327707 MPP327705:MPP327707 MZL327705:MZL327707 NJH327705:NJH327707 NTD327705:NTD327707 OCZ327705:OCZ327707 OMV327705:OMV327707 OWR327705:OWR327707 PGN327705:PGN327707 PQJ327705:PQJ327707 QAF327705:QAF327707 QKB327705:QKB327707 QTX327705:QTX327707 RDT327705:RDT327707 RNP327705:RNP327707 RXL327705:RXL327707 SHH327705:SHH327707 SRD327705:SRD327707 TAZ327705:TAZ327707 TKV327705:TKV327707 TUR327705:TUR327707 UEN327705:UEN327707 UOJ327705:UOJ327707 UYF327705:UYF327707 VIB327705:VIB327707 VRX327705:VRX327707 WBT327705:WBT327707 WLP327705:WLP327707 WVL327705:WVL327707 D393241:D393243 IZ393241:IZ393243 SV393241:SV393243 ACR393241:ACR393243 AMN393241:AMN393243 AWJ393241:AWJ393243 BGF393241:BGF393243 BQB393241:BQB393243 BZX393241:BZX393243 CJT393241:CJT393243 CTP393241:CTP393243 DDL393241:DDL393243 DNH393241:DNH393243 DXD393241:DXD393243 EGZ393241:EGZ393243 EQV393241:EQV393243 FAR393241:FAR393243 FKN393241:FKN393243 FUJ393241:FUJ393243 GEF393241:GEF393243 GOB393241:GOB393243 GXX393241:GXX393243 HHT393241:HHT393243 HRP393241:HRP393243 IBL393241:IBL393243 ILH393241:ILH393243 IVD393241:IVD393243 JEZ393241:JEZ393243 JOV393241:JOV393243 JYR393241:JYR393243 KIN393241:KIN393243 KSJ393241:KSJ393243 LCF393241:LCF393243 LMB393241:LMB393243 LVX393241:LVX393243 MFT393241:MFT393243 MPP393241:MPP393243 MZL393241:MZL393243 NJH393241:NJH393243 NTD393241:NTD393243 OCZ393241:OCZ393243 OMV393241:OMV393243 OWR393241:OWR393243 PGN393241:PGN393243 PQJ393241:PQJ393243 QAF393241:QAF393243 QKB393241:QKB393243 QTX393241:QTX393243 RDT393241:RDT393243 RNP393241:RNP393243 RXL393241:RXL393243 SHH393241:SHH393243 SRD393241:SRD393243 TAZ393241:TAZ393243 TKV393241:TKV393243 TUR393241:TUR393243 UEN393241:UEN393243 UOJ393241:UOJ393243 UYF393241:UYF393243 VIB393241:VIB393243 VRX393241:VRX393243 WBT393241:WBT393243 WLP393241:WLP393243 WVL393241:WVL393243 D458777:D458779 IZ458777:IZ458779 SV458777:SV458779 ACR458777:ACR458779 AMN458777:AMN458779 AWJ458777:AWJ458779 BGF458777:BGF458779 BQB458777:BQB458779 BZX458777:BZX458779 CJT458777:CJT458779 CTP458777:CTP458779 DDL458777:DDL458779 DNH458777:DNH458779 DXD458777:DXD458779 EGZ458777:EGZ458779 EQV458777:EQV458779 FAR458777:FAR458779 FKN458777:FKN458779 FUJ458777:FUJ458779 GEF458777:GEF458779 GOB458777:GOB458779 GXX458777:GXX458779 HHT458777:HHT458779 HRP458777:HRP458779 IBL458777:IBL458779 ILH458777:ILH458779 IVD458777:IVD458779 JEZ458777:JEZ458779 JOV458777:JOV458779 JYR458777:JYR458779 KIN458777:KIN458779 KSJ458777:KSJ458779 LCF458777:LCF458779 LMB458777:LMB458779 LVX458777:LVX458779 MFT458777:MFT458779 MPP458777:MPP458779 MZL458777:MZL458779 NJH458777:NJH458779 NTD458777:NTD458779 OCZ458777:OCZ458779 OMV458777:OMV458779 OWR458777:OWR458779 PGN458777:PGN458779 PQJ458777:PQJ458779 QAF458777:QAF458779 QKB458777:QKB458779 QTX458777:QTX458779 RDT458777:RDT458779 RNP458777:RNP458779 RXL458777:RXL458779 SHH458777:SHH458779 SRD458777:SRD458779 TAZ458777:TAZ458779 TKV458777:TKV458779 TUR458777:TUR458779 UEN458777:UEN458779 UOJ458777:UOJ458779 UYF458777:UYF458779 VIB458777:VIB458779 VRX458777:VRX458779 WBT458777:WBT458779 WLP458777:WLP458779 WVL458777:WVL458779 D524313:D524315 IZ524313:IZ524315 SV524313:SV524315 ACR524313:ACR524315 AMN524313:AMN524315 AWJ524313:AWJ524315 BGF524313:BGF524315 BQB524313:BQB524315 BZX524313:BZX524315 CJT524313:CJT524315 CTP524313:CTP524315 DDL524313:DDL524315 DNH524313:DNH524315 DXD524313:DXD524315 EGZ524313:EGZ524315 EQV524313:EQV524315 FAR524313:FAR524315 FKN524313:FKN524315 FUJ524313:FUJ524315 GEF524313:GEF524315 GOB524313:GOB524315 GXX524313:GXX524315 HHT524313:HHT524315 HRP524313:HRP524315 IBL524313:IBL524315 ILH524313:ILH524315 IVD524313:IVD524315 JEZ524313:JEZ524315 JOV524313:JOV524315 JYR524313:JYR524315 KIN524313:KIN524315 KSJ524313:KSJ524315 LCF524313:LCF524315 LMB524313:LMB524315 LVX524313:LVX524315 MFT524313:MFT524315 MPP524313:MPP524315 MZL524313:MZL524315 NJH524313:NJH524315 NTD524313:NTD524315 OCZ524313:OCZ524315 OMV524313:OMV524315 OWR524313:OWR524315 PGN524313:PGN524315 PQJ524313:PQJ524315 QAF524313:QAF524315 QKB524313:QKB524315 QTX524313:QTX524315 RDT524313:RDT524315 RNP524313:RNP524315 RXL524313:RXL524315 SHH524313:SHH524315 SRD524313:SRD524315 TAZ524313:TAZ524315 TKV524313:TKV524315 TUR524313:TUR524315 UEN524313:UEN524315 UOJ524313:UOJ524315 UYF524313:UYF524315 VIB524313:VIB524315 VRX524313:VRX524315 WBT524313:WBT524315 WLP524313:WLP524315 WVL524313:WVL524315 D589849:D589851 IZ589849:IZ589851 SV589849:SV589851 ACR589849:ACR589851 AMN589849:AMN589851 AWJ589849:AWJ589851 BGF589849:BGF589851 BQB589849:BQB589851 BZX589849:BZX589851 CJT589849:CJT589851 CTP589849:CTP589851 DDL589849:DDL589851 DNH589849:DNH589851 DXD589849:DXD589851 EGZ589849:EGZ589851 EQV589849:EQV589851 FAR589849:FAR589851 FKN589849:FKN589851 FUJ589849:FUJ589851 GEF589849:GEF589851 GOB589849:GOB589851 GXX589849:GXX589851 HHT589849:HHT589851 HRP589849:HRP589851 IBL589849:IBL589851 ILH589849:ILH589851 IVD589849:IVD589851 JEZ589849:JEZ589851 JOV589849:JOV589851 JYR589849:JYR589851 KIN589849:KIN589851 KSJ589849:KSJ589851 LCF589849:LCF589851 LMB589849:LMB589851 LVX589849:LVX589851 MFT589849:MFT589851 MPP589849:MPP589851 MZL589849:MZL589851 NJH589849:NJH589851 NTD589849:NTD589851 OCZ589849:OCZ589851 OMV589849:OMV589851 OWR589849:OWR589851 PGN589849:PGN589851 PQJ589849:PQJ589851 QAF589849:QAF589851 QKB589849:QKB589851 QTX589849:QTX589851 RDT589849:RDT589851 RNP589849:RNP589851 RXL589849:RXL589851 SHH589849:SHH589851 SRD589849:SRD589851 TAZ589849:TAZ589851 TKV589849:TKV589851 TUR589849:TUR589851 UEN589849:UEN589851 UOJ589849:UOJ589851 UYF589849:UYF589851 VIB589849:VIB589851 VRX589849:VRX589851 WBT589849:WBT589851 WLP589849:WLP589851 WVL589849:WVL589851 D655385:D655387 IZ655385:IZ655387 SV655385:SV655387 ACR655385:ACR655387 AMN655385:AMN655387 AWJ655385:AWJ655387 BGF655385:BGF655387 BQB655385:BQB655387 BZX655385:BZX655387 CJT655385:CJT655387 CTP655385:CTP655387 DDL655385:DDL655387 DNH655385:DNH655387 DXD655385:DXD655387 EGZ655385:EGZ655387 EQV655385:EQV655387 FAR655385:FAR655387 FKN655385:FKN655387 FUJ655385:FUJ655387 GEF655385:GEF655387 GOB655385:GOB655387 GXX655385:GXX655387 HHT655385:HHT655387 HRP655385:HRP655387 IBL655385:IBL655387 ILH655385:ILH655387 IVD655385:IVD655387 JEZ655385:JEZ655387 JOV655385:JOV655387 JYR655385:JYR655387 KIN655385:KIN655387 KSJ655385:KSJ655387 LCF655385:LCF655387 LMB655385:LMB655387 LVX655385:LVX655387 MFT655385:MFT655387 MPP655385:MPP655387 MZL655385:MZL655387 NJH655385:NJH655387 NTD655385:NTD655387 OCZ655385:OCZ655387 OMV655385:OMV655387 OWR655385:OWR655387 PGN655385:PGN655387 PQJ655385:PQJ655387 QAF655385:QAF655387 QKB655385:QKB655387 QTX655385:QTX655387 RDT655385:RDT655387 RNP655385:RNP655387 RXL655385:RXL655387 SHH655385:SHH655387 SRD655385:SRD655387 TAZ655385:TAZ655387 TKV655385:TKV655387 TUR655385:TUR655387 UEN655385:UEN655387 UOJ655385:UOJ655387 UYF655385:UYF655387 VIB655385:VIB655387 VRX655385:VRX655387 WBT655385:WBT655387 WLP655385:WLP655387 WVL655385:WVL655387 D720921:D720923 IZ720921:IZ720923 SV720921:SV720923 ACR720921:ACR720923 AMN720921:AMN720923 AWJ720921:AWJ720923 BGF720921:BGF720923 BQB720921:BQB720923 BZX720921:BZX720923 CJT720921:CJT720923 CTP720921:CTP720923 DDL720921:DDL720923 DNH720921:DNH720923 DXD720921:DXD720923 EGZ720921:EGZ720923 EQV720921:EQV720923 FAR720921:FAR720923 FKN720921:FKN720923 FUJ720921:FUJ720923 GEF720921:GEF720923 GOB720921:GOB720923 GXX720921:GXX720923 HHT720921:HHT720923 HRP720921:HRP720923 IBL720921:IBL720923 ILH720921:ILH720923 IVD720921:IVD720923 JEZ720921:JEZ720923 JOV720921:JOV720923 JYR720921:JYR720923 KIN720921:KIN720923 KSJ720921:KSJ720923 LCF720921:LCF720923 LMB720921:LMB720923 LVX720921:LVX720923 MFT720921:MFT720923 MPP720921:MPP720923 MZL720921:MZL720923 NJH720921:NJH720923 NTD720921:NTD720923 OCZ720921:OCZ720923 OMV720921:OMV720923 OWR720921:OWR720923 PGN720921:PGN720923 PQJ720921:PQJ720923 QAF720921:QAF720923 QKB720921:QKB720923 QTX720921:QTX720923 RDT720921:RDT720923 RNP720921:RNP720923 RXL720921:RXL720923 SHH720921:SHH720923 SRD720921:SRD720923 TAZ720921:TAZ720923 TKV720921:TKV720923 TUR720921:TUR720923 UEN720921:UEN720923 UOJ720921:UOJ720923 UYF720921:UYF720923 VIB720921:VIB720923 VRX720921:VRX720923 WBT720921:WBT720923 WLP720921:WLP720923 WVL720921:WVL720923 D786457:D786459 IZ786457:IZ786459 SV786457:SV786459 ACR786457:ACR786459 AMN786457:AMN786459 AWJ786457:AWJ786459 BGF786457:BGF786459 BQB786457:BQB786459 BZX786457:BZX786459 CJT786457:CJT786459 CTP786457:CTP786459 DDL786457:DDL786459 DNH786457:DNH786459 DXD786457:DXD786459 EGZ786457:EGZ786459 EQV786457:EQV786459 FAR786457:FAR786459 FKN786457:FKN786459 FUJ786457:FUJ786459 GEF786457:GEF786459 GOB786457:GOB786459 GXX786457:GXX786459 HHT786457:HHT786459 HRP786457:HRP786459 IBL786457:IBL786459 ILH786457:ILH786459 IVD786457:IVD786459 JEZ786457:JEZ786459 JOV786457:JOV786459 JYR786457:JYR786459 KIN786457:KIN786459 KSJ786457:KSJ786459 LCF786457:LCF786459 LMB786457:LMB786459 LVX786457:LVX786459 MFT786457:MFT786459 MPP786457:MPP786459 MZL786457:MZL786459 NJH786457:NJH786459 NTD786457:NTD786459 OCZ786457:OCZ786459 OMV786457:OMV786459 OWR786457:OWR786459 PGN786457:PGN786459 PQJ786457:PQJ786459 QAF786457:QAF786459 QKB786457:QKB786459 QTX786457:QTX786459 RDT786457:RDT786459 RNP786457:RNP786459 RXL786457:RXL786459 SHH786457:SHH786459 SRD786457:SRD786459 TAZ786457:TAZ786459 TKV786457:TKV786459 TUR786457:TUR786459 UEN786457:UEN786459 UOJ786457:UOJ786459 UYF786457:UYF786459 VIB786457:VIB786459 VRX786457:VRX786459 WBT786457:WBT786459 WLP786457:WLP786459 WVL786457:WVL786459 D851993:D851995 IZ851993:IZ851995 SV851993:SV851995 ACR851993:ACR851995 AMN851993:AMN851995 AWJ851993:AWJ851995 BGF851993:BGF851995 BQB851993:BQB851995 BZX851993:BZX851995 CJT851993:CJT851995 CTP851993:CTP851995 DDL851993:DDL851995 DNH851993:DNH851995 DXD851993:DXD851995 EGZ851993:EGZ851995 EQV851993:EQV851995 FAR851993:FAR851995 FKN851993:FKN851995 FUJ851993:FUJ851995 GEF851993:GEF851995 GOB851993:GOB851995 GXX851993:GXX851995 HHT851993:HHT851995 HRP851993:HRP851995 IBL851993:IBL851995 ILH851993:ILH851995 IVD851993:IVD851995 JEZ851993:JEZ851995 JOV851993:JOV851995 JYR851993:JYR851995 KIN851993:KIN851995 KSJ851993:KSJ851995 LCF851993:LCF851995 LMB851993:LMB851995 LVX851993:LVX851995 MFT851993:MFT851995 MPP851993:MPP851995 MZL851993:MZL851995 NJH851993:NJH851995 NTD851993:NTD851995 OCZ851993:OCZ851995 OMV851993:OMV851995 OWR851993:OWR851995 PGN851993:PGN851995 PQJ851993:PQJ851995 QAF851993:QAF851995 QKB851993:QKB851995 QTX851993:QTX851995 RDT851993:RDT851995 RNP851993:RNP851995 RXL851993:RXL851995 SHH851993:SHH851995 SRD851993:SRD851995 TAZ851993:TAZ851995 TKV851993:TKV851995 TUR851993:TUR851995 UEN851993:UEN851995 UOJ851993:UOJ851995 UYF851993:UYF851995 VIB851993:VIB851995 VRX851993:VRX851995 WBT851993:WBT851995 WLP851993:WLP851995 WVL851993:WVL851995 D917529:D917531 IZ917529:IZ917531 SV917529:SV917531 ACR917529:ACR917531 AMN917529:AMN917531 AWJ917529:AWJ917531 BGF917529:BGF917531 BQB917529:BQB917531 BZX917529:BZX917531 CJT917529:CJT917531 CTP917529:CTP917531 DDL917529:DDL917531 DNH917529:DNH917531 DXD917529:DXD917531 EGZ917529:EGZ917531 EQV917529:EQV917531 FAR917529:FAR917531 FKN917529:FKN917531 FUJ917529:FUJ917531 GEF917529:GEF917531 GOB917529:GOB917531 GXX917529:GXX917531 HHT917529:HHT917531 HRP917529:HRP917531 IBL917529:IBL917531 ILH917529:ILH917531 IVD917529:IVD917531 JEZ917529:JEZ917531 JOV917529:JOV917531 JYR917529:JYR917531 KIN917529:KIN917531 KSJ917529:KSJ917531 LCF917529:LCF917531 LMB917529:LMB917531 LVX917529:LVX917531 MFT917529:MFT917531 MPP917529:MPP917531 MZL917529:MZL917531 NJH917529:NJH917531 NTD917529:NTD917531 OCZ917529:OCZ917531 OMV917529:OMV917531 OWR917529:OWR917531 PGN917529:PGN917531 PQJ917529:PQJ917531 QAF917529:QAF917531 QKB917529:QKB917531 QTX917529:QTX917531 RDT917529:RDT917531 RNP917529:RNP917531 RXL917529:RXL917531 SHH917529:SHH917531 SRD917529:SRD917531 TAZ917529:TAZ917531 TKV917529:TKV917531 TUR917529:TUR917531 UEN917529:UEN917531 UOJ917529:UOJ917531 UYF917529:UYF917531 VIB917529:VIB917531 VRX917529:VRX917531 WBT917529:WBT917531 WLP917529:WLP917531 WVL917529:WVL917531 D983065:D983067 IZ983065:IZ983067 SV983065:SV983067 ACR983065:ACR983067 AMN983065:AMN983067 AWJ983065:AWJ983067 BGF983065:BGF983067 BQB983065:BQB983067 BZX983065:BZX983067 CJT983065:CJT983067 CTP983065:CTP983067 DDL983065:DDL983067 DNH983065:DNH983067 DXD983065:DXD983067 EGZ983065:EGZ983067 EQV983065:EQV983067 FAR983065:FAR983067 FKN983065:FKN983067 FUJ983065:FUJ983067 GEF983065:GEF983067 GOB983065:GOB983067 GXX983065:GXX983067 HHT983065:HHT983067 HRP983065:HRP983067 IBL983065:IBL983067 ILH983065:ILH983067 IVD983065:IVD983067 JEZ983065:JEZ983067 JOV983065:JOV983067 JYR983065:JYR983067 KIN983065:KIN983067 KSJ983065:KSJ983067 LCF983065:LCF983067 LMB983065:LMB983067 LVX983065:LVX983067 MFT983065:MFT983067 MPP983065:MPP983067 MZL983065:MZL983067 NJH983065:NJH983067 NTD983065:NTD983067 OCZ983065:OCZ983067 OMV983065:OMV983067 OWR983065:OWR983067 PGN983065:PGN983067 PQJ983065:PQJ983067 QAF983065:QAF983067 QKB983065:QKB983067 QTX983065:QTX983067 RDT983065:RDT983067 RNP983065:RNP983067 RXL983065:RXL983067 SHH983065:SHH983067 SRD983065:SRD983067 TAZ983065:TAZ983067 TKV983065:TKV983067 TUR983065:TUR983067 UEN983065:UEN983067 UOJ983065:UOJ983067 UYF983065:UYF983067 VIB983065:VIB983067 VRX983065:VRX983067 WBT983065:WBT983067 WLP983065:WLP983067 WVL983065:WVL983067" xr:uid="{BCFFF1D8-CD51-4632-B3F3-8EC1DD112E58}"/>
    <dataValidation imeMode="halfAlpha" allowBlank="1" showInputMessage="1" showErrorMessage="1" sqref="G5:G15 JC5:JC15 SY5:SY15 ACU5:ACU15 AMQ5:AMQ15 AWM5:AWM15 BGI5:BGI15 BQE5:BQE15 CAA5:CAA15 CJW5:CJW15 CTS5:CTS15 DDO5:DDO15 DNK5:DNK15 DXG5:DXG15 EHC5:EHC15 EQY5:EQY15 FAU5:FAU15 FKQ5:FKQ15 FUM5:FUM15 GEI5:GEI15 GOE5:GOE15 GYA5:GYA15 HHW5:HHW15 HRS5:HRS15 IBO5:IBO15 ILK5:ILK15 IVG5:IVG15 JFC5:JFC15 JOY5:JOY15 JYU5:JYU15 KIQ5:KIQ15 KSM5:KSM15 LCI5:LCI15 LME5:LME15 LWA5:LWA15 MFW5:MFW15 MPS5:MPS15 MZO5:MZO15 NJK5:NJK15 NTG5:NTG15 ODC5:ODC15 OMY5:OMY15 OWU5:OWU15 PGQ5:PGQ15 PQM5:PQM15 QAI5:QAI15 QKE5:QKE15 QUA5:QUA15 RDW5:RDW15 RNS5:RNS15 RXO5:RXO15 SHK5:SHK15 SRG5:SRG15 TBC5:TBC15 TKY5:TKY15 TUU5:TUU15 UEQ5:UEQ15 UOM5:UOM15 UYI5:UYI15 VIE5:VIE15 VSA5:VSA15 WBW5:WBW15 WLS5:WLS15 WVO5:WVO15 G65541:G65551 JC65541:JC65551 SY65541:SY65551 ACU65541:ACU65551 AMQ65541:AMQ65551 AWM65541:AWM65551 BGI65541:BGI65551 BQE65541:BQE65551 CAA65541:CAA65551 CJW65541:CJW65551 CTS65541:CTS65551 DDO65541:DDO65551 DNK65541:DNK65551 DXG65541:DXG65551 EHC65541:EHC65551 EQY65541:EQY65551 FAU65541:FAU65551 FKQ65541:FKQ65551 FUM65541:FUM65551 GEI65541:GEI65551 GOE65541:GOE65551 GYA65541:GYA65551 HHW65541:HHW65551 HRS65541:HRS65551 IBO65541:IBO65551 ILK65541:ILK65551 IVG65541:IVG65551 JFC65541:JFC65551 JOY65541:JOY65551 JYU65541:JYU65551 KIQ65541:KIQ65551 KSM65541:KSM65551 LCI65541:LCI65551 LME65541:LME65551 LWA65541:LWA65551 MFW65541:MFW65551 MPS65541:MPS65551 MZO65541:MZO65551 NJK65541:NJK65551 NTG65541:NTG65551 ODC65541:ODC65551 OMY65541:OMY65551 OWU65541:OWU65551 PGQ65541:PGQ65551 PQM65541:PQM65551 QAI65541:QAI65551 QKE65541:QKE65551 QUA65541:QUA65551 RDW65541:RDW65551 RNS65541:RNS65551 RXO65541:RXO65551 SHK65541:SHK65551 SRG65541:SRG65551 TBC65541:TBC65551 TKY65541:TKY65551 TUU65541:TUU65551 UEQ65541:UEQ65551 UOM65541:UOM65551 UYI65541:UYI65551 VIE65541:VIE65551 VSA65541:VSA65551 WBW65541:WBW65551 WLS65541:WLS65551 WVO65541:WVO65551 G131077:G131087 JC131077:JC131087 SY131077:SY131087 ACU131077:ACU131087 AMQ131077:AMQ131087 AWM131077:AWM131087 BGI131077:BGI131087 BQE131077:BQE131087 CAA131077:CAA131087 CJW131077:CJW131087 CTS131077:CTS131087 DDO131077:DDO131087 DNK131077:DNK131087 DXG131077:DXG131087 EHC131077:EHC131087 EQY131077:EQY131087 FAU131077:FAU131087 FKQ131077:FKQ131087 FUM131077:FUM131087 GEI131077:GEI131087 GOE131077:GOE131087 GYA131077:GYA131087 HHW131077:HHW131087 HRS131077:HRS131087 IBO131077:IBO131087 ILK131077:ILK131087 IVG131077:IVG131087 JFC131077:JFC131087 JOY131077:JOY131087 JYU131077:JYU131087 KIQ131077:KIQ131087 KSM131077:KSM131087 LCI131077:LCI131087 LME131077:LME131087 LWA131077:LWA131087 MFW131077:MFW131087 MPS131077:MPS131087 MZO131077:MZO131087 NJK131077:NJK131087 NTG131077:NTG131087 ODC131077:ODC131087 OMY131077:OMY131087 OWU131077:OWU131087 PGQ131077:PGQ131087 PQM131077:PQM131087 QAI131077:QAI131087 QKE131077:QKE131087 QUA131077:QUA131087 RDW131077:RDW131087 RNS131077:RNS131087 RXO131077:RXO131087 SHK131077:SHK131087 SRG131077:SRG131087 TBC131077:TBC131087 TKY131077:TKY131087 TUU131077:TUU131087 UEQ131077:UEQ131087 UOM131077:UOM131087 UYI131077:UYI131087 VIE131077:VIE131087 VSA131077:VSA131087 WBW131077:WBW131087 WLS131077:WLS131087 WVO131077:WVO131087 G196613:G196623 JC196613:JC196623 SY196613:SY196623 ACU196613:ACU196623 AMQ196613:AMQ196623 AWM196613:AWM196623 BGI196613:BGI196623 BQE196613:BQE196623 CAA196613:CAA196623 CJW196613:CJW196623 CTS196613:CTS196623 DDO196613:DDO196623 DNK196613:DNK196623 DXG196613:DXG196623 EHC196613:EHC196623 EQY196613:EQY196623 FAU196613:FAU196623 FKQ196613:FKQ196623 FUM196613:FUM196623 GEI196613:GEI196623 GOE196613:GOE196623 GYA196613:GYA196623 HHW196613:HHW196623 HRS196613:HRS196623 IBO196613:IBO196623 ILK196613:ILK196623 IVG196613:IVG196623 JFC196613:JFC196623 JOY196613:JOY196623 JYU196613:JYU196623 KIQ196613:KIQ196623 KSM196613:KSM196623 LCI196613:LCI196623 LME196613:LME196623 LWA196613:LWA196623 MFW196613:MFW196623 MPS196613:MPS196623 MZO196613:MZO196623 NJK196613:NJK196623 NTG196613:NTG196623 ODC196613:ODC196623 OMY196613:OMY196623 OWU196613:OWU196623 PGQ196613:PGQ196623 PQM196613:PQM196623 QAI196613:QAI196623 QKE196613:QKE196623 QUA196613:QUA196623 RDW196613:RDW196623 RNS196613:RNS196623 RXO196613:RXO196623 SHK196613:SHK196623 SRG196613:SRG196623 TBC196613:TBC196623 TKY196613:TKY196623 TUU196613:TUU196623 UEQ196613:UEQ196623 UOM196613:UOM196623 UYI196613:UYI196623 VIE196613:VIE196623 VSA196613:VSA196623 WBW196613:WBW196623 WLS196613:WLS196623 WVO196613:WVO196623 G262149:G262159 JC262149:JC262159 SY262149:SY262159 ACU262149:ACU262159 AMQ262149:AMQ262159 AWM262149:AWM262159 BGI262149:BGI262159 BQE262149:BQE262159 CAA262149:CAA262159 CJW262149:CJW262159 CTS262149:CTS262159 DDO262149:DDO262159 DNK262149:DNK262159 DXG262149:DXG262159 EHC262149:EHC262159 EQY262149:EQY262159 FAU262149:FAU262159 FKQ262149:FKQ262159 FUM262149:FUM262159 GEI262149:GEI262159 GOE262149:GOE262159 GYA262149:GYA262159 HHW262149:HHW262159 HRS262149:HRS262159 IBO262149:IBO262159 ILK262149:ILK262159 IVG262149:IVG262159 JFC262149:JFC262159 JOY262149:JOY262159 JYU262149:JYU262159 KIQ262149:KIQ262159 KSM262149:KSM262159 LCI262149:LCI262159 LME262149:LME262159 LWA262149:LWA262159 MFW262149:MFW262159 MPS262149:MPS262159 MZO262149:MZO262159 NJK262149:NJK262159 NTG262149:NTG262159 ODC262149:ODC262159 OMY262149:OMY262159 OWU262149:OWU262159 PGQ262149:PGQ262159 PQM262149:PQM262159 QAI262149:QAI262159 QKE262149:QKE262159 QUA262149:QUA262159 RDW262149:RDW262159 RNS262149:RNS262159 RXO262149:RXO262159 SHK262149:SHK262159 SRG262149:SRG262159 TBC262149:TBC262159 TKY262149:TKY262159 TUU262149:TUU262159 UEQ262149:UEQ262159 UOM262149:UOM262159 UYI262149:UYI262159 VIE262149:VIE262159 VSA262149:VSA262159 WBW262149:WBW262159 WLS262149:WLS262159 WVO262149:WVO262159 G327685:G327695 JC327685:JC327695 SY327685:SY327695 ACU327685:ACU327695 AMQ327685:AMQ327695 AWM327685:AWM327695 BGI327685:BGI327695 BQE327685:BQE327695 CAA327685:CAA327695 CJW327685:CJW327695 CTS327685:CTS327695 DDO327685:DDO327695 DNK327685:DNK327695 DXG327685:DXG327695 EHC327685:EHC327695 EQY327685:EQY327695 FAU327685:FAU327695 FKQ327685:FKQ327695 FUM327685:FUM327695 GEI327685:GEI327695 GOE327685:GOE327695 GYA327685:GYA327695 HHW327685:HHW327695 HRS327685:HRS327695 IBO327685:IBO327695 ILK327685:ILK327695 IVG327685:IVG327695 JFC327685:JFC327695 JOY327685:JOY327695 JYU327685:JYU327695 KIQ327685:KIQ327695 KSM327685:KSM327695 LCI327685:LCI327695 LME327685:LME327695 LWA327685:LWA327695 MFW327685:MFW327695 MPS327685:MPS327695 MZO327685:MZO327695 NJK327685:NJK327695 NTG327685:NTG327695 ODC327685:ODC327695 OMY327685:OMY327695 OWU327685:OWU327695 PGQ327685:PGQ327695 PQM327685:PQM327695 QAI327685:QAI327695 QKE327685:QKE327695 QUA327685:QUA327695 RDW327685:RDW327695 RNS327685:RNS327695 RXO327685:RXO327695 SHK327685:SHK327695 SRG327685:SRG327695 TBC327685:TBC327695 TKY327685:TKY327695 TUU327685:TUU327695 UEQ327685:UEQ327695 UOM327685:UOM327695 UYI327685:UYI327695 VIE327685:VIE327695 VSA327685:VSA327695 WBW327685:WBW327695 WLS327685:WLS327695 WVO327685:WVO327695 G393221:G393231 JC393221:JC393231 SY393221:SY393231 ACU393221:ACU393231 AMQ393221:AMQ393231 AWM393221:AWM393231 BGI393221:BGI393231 BQE393221:BQE393231 CAA393221:CAA393231 CJW393221:CJW393231 CTS393221:CTS393231 DDO393221:DDO393231 DNK393221:DNK393231 DXG393221:DXG393231 EHC393221:EHC393231 EQY393221:EQY393231 FAU393221:FAU393231 FKQ393221:FKQ393231 FUM393221:FUM393231 GEI393221:GEI393231 GOE393221:GOE393231 GYA393221:GYA393231 HHW393221:HHW393231 HRS393221:HRS393231 IBO393221:IBO393231 ILK393221:ILK393231 IVG393221:IVG393231 JFC393221:JFC393231 JOY393221:JOY393231 JYU393221:JYU393231 KIQ393221:KIQ393231 KSM393221:KSM393231 LCI393221:LCI393231 LME393221:LME393231 LWA393221:LWA393231 MFW393221:MFW393231 MPS393221:MPS393231 MZO393221:MZO393231 NJK393221:NJK393231 NTG393221:NTG393231 ODC393221:ODC393231 OMY393221:OMY393231 OWU393221:OWU393231 PGQ393221:PGQ393231 PQM393221:PQM393231 QAI393221:QAI393231 QKE393221:QKE393231 QUA393221:QUA393231 RDW393221:RDW393231 RNS393221:RNS393231 RXO393221:RXO393231 SHK393221:SHK393231 SRG393221:SRG393231 TBC393221:TBC393231 TKY393221:TKY393231 TUU393221:TUU393231 UEQ393221:UEQ393231 UOM393221:UOM393231 UYI393221:UYI393231 VIE393221:VIE393231 VSA393221:VSA393231 WBW393221:WBW393231 WLS393221:WLS393231 WVO393221:WVO393231 G458757:G458767 JC458757:JC458767 SY458757:SY458767 ACU458757:ACU458767 AMQ458757:AMQ458767 AWM458757:AWM458767 BGI458757:BGI458767 BQE458757:BQE458767 CAA458757:CAA458767 CJW458757:CJW458767 CTS458757:CTS458767 DDO458757:DDO458767 DNK458757:DNK458767 DXG458757:DXG458767 EHC458757:EHC458767 EQY458757:EQY458767 FAU458757:FAU458767 FKQ458757:FKQ458767 FUM458757:FUM458767 GEI458757:GEI458767 GOE458757:GOE458767 GYA458757:GYA458767 HHW458757:HHW458767 HRS458757:HRS458767 IBO458757:IBO458767 ILK458757:ILK458767 IVG458757:IVG458767 JFC458757:JFC458767 JOY458757:JOY458767 JYU458757:JYU458767 KIQ458757:KIQ458767 KSM458757:KSM458767 LCI458757:LCI458767 LME458757:LME458767 LWA458757:LWA458767 MFW458757:MFW458767 MPS458757:MPS458767 MZO458757:MZO458767 NJK458757:NJK458767 NTG458757:NTG458767 ODC458757:ODC458767 OMY458757:OMY458767 OWU458757:OWU458767 PGQ458757:PGQ458767 PQM458757:PQM458767 QAI458757:QAI458767 QKE458757:QKE458767 QUA458757:QUA458767 RDW458757:RDW458767 RNS458757:RNS458767 RXO458757:RXO458767 SHK458757:SHK458767 SRG458757:SRG458767 TBC458757:TBC458767 TKY458757:TKY458767 TUU458757:TUU458767 UEQ458757:UEQ458767 UOM458757:UOM458767 UYI458757:UYI458767 VIE458757:VIE458767 VSA458757:VSA458767 WBW458757:WBW458767 WLS458757:WLS458767 WVO458757:WVO458767 G524293:G524303 JC524293:JC524303 SY524293:SY524303 ACU524293:ACU524303 AMQ524293:AMQ524303 AWM524293:AWM524303 BGI524293:BGI524303 BQE524293:BQE524303 CAA524293:CAA524303 CJW524293:CJW524303 CTS524293:CTS524303 DDO524293:DDO524303 DNK524293:DNK524303 DXG524293:DXG524303 EHC524293:EHC524303 EQY524293:EQY524303 FAU524293:FAU524303 FKQ524293:FKQ524303 FUM524293:FUM524303 GEI524293:GEI524303 GOE524293:GOE524303 GYA524293:GYA524303 HHW524293:HHW524303 HRS524293:HRS524303 IBO524293:IBO524303 ILK524293:ILK524303 IVG524293:IVG524303 JFC524293:JFC524303 JOY524293:JOY524303 JYU524293:JYU524303 KIQ524293:KIQ524303 KSM524293:KSM524303 LCI524293:LCI524303 LME524293:LME524303 LWA524293:LWA524303 MFW524293:MFW524303 MPS524293:MPS524303 MZO524293:MZO524303 NJK524293:NJK524303 NTG524293:NTG524303 ODC524293:ODC524303 OMY524293:OMY524303 OWU524293:OWU524303 PGQ524293:PGQ524303 PQM524293:PQM524303 QAI524293:QAI524303 QKE524293:QKE524303 QUA524293:QUA524303 RDW524293:RDW524303 RNS524293:RNS524303 RXO524293:RXO524303 SHK524293:SHK524303 SRG524293:SRG524303 TBC524293:TBC524303 TKY524293:TKY524303 TUU524293:TUU524303 UEQ524293:UEQ524303 UOM524293:UOM524303 UYI524293:UYI524303 VIE524293:VIE524303 VSA524293:VSA524303 WBW524293:WBW524303 WLS524293:WLS524303 WVO524293:WVO524303 G589829:G589839 JC589829:JC589839 SY589829:SY589839 ACU589829:ACU589839 AMQ589829:AMQ589839 AWM589829:AWM589839 BGI589829:BGI589839 BQE589829:BQE589839 CAA589829:CAA589839 CJW589829:CJW589839 CTS589829:CTS589839 DDO589829:DDO589839 DNK589829:DNK589839 DXG589829:DXG589839 EHC589829:EHC589839 EQY589829:EQY589839 FAU589829:FAU589839 FKQ589829:FKQ589839 FUM589829:FUM589839 GEI589829:GEI589839 GOE589829:GOE589839 GYA589829:GYA589839 HHW589829:HHW589839 HRS589829:HRS589839 IBO589829:IBO589839 ILK589829:ILK589839 IVG589829:IVG589839 JFC589829:JFC589839 JOY589829:JOY589839 JYU589829:JYU589839 KIQ589829:KIQ589839 KSM589829:KSM589839 LCI589829:LCI589839 LME589829:LME589839 LWA589829:LWA589839 MFW589829:MFW589839 MPS589829:MPS589839 MZO589829:MZO589839 NJK589829:NJK589839 NTG589829:NTG589839 ODC589829:ODC589839 OMY589829:OMY589839 OWU589829:OWU589839 PGQ589829:PGQ589839 PQM589829:PQM589839 QAI589829:QAI589839 QKE589829:QKE589839 QUA589829:QUA589839 RDW589829:RDW589839 RNS589829:RNS589839 RXO589829:RXO589839 SHK589829:SHK589839 SRG589829:SRG589839 TBC589829:TBC589839 TKY589829:TKY589839 TUU589829:TUU589839 UEQ589829:UEQ589839 UOM589829:UOM589839 UYI589829:UYI589839 VIE589829:VIE589839 VSA589829:VSA589839 WBW589829:WBW589839 WLS589829:WLS589839 WVO589829:WVO589839 G655365:G655375 JC655365:JC655375 SY655365:SY655375 ACU655365:ACU655375 AMQ655365:AMQ655375 AWM655365:AWM655375 BGI655365:BGI655375 BQE655365:BQE655375 CAA655365:CAA655375 CJW655365:CJW655375 CTS655365:CTS655375 DDO655365:DDO655375 DNK655365:DNK655375 DXG655365:DXG655375 EHC655365:EHC655375 EQY655365:EQY655375 FAU655365:FAU655375 FKQ655365:FKQ655375 FUM655365:FUM655375 GEI655365:GEI655375 GOE655365:GOE655375 GYA655365:GYA655375 HHW655365:HHW655375 HRS655365:HRS655375 IBO655365:IBO655375 ILK655365:ILK655375 IVG655365:IVG655375 JFC655365:JFC655375 JOY655365:JOY655375 JYU655365:JYU655375 KIQ655365:KIQ655375 KSM655365:KSM655375 LCI655365:LCI655375 LME655365:LME655375 LWA655365:LWA655375 MFW655365:MFW655375 MPS655365:MPS655375 MZO655365:MZO655375 NJK655365:NJK655375 NTG655365:NTG655375 ODC655365:ODC655375 OMY655365:OMY655375 OWU655365:OWU655375 PGQ655365:PGQ655375 PQM655365:PQM655375 QAI655365:QAI655375 QKE655365:QKE655375 QUA655365:QUA655375 RDW655365:RDW655375 RNS655365:RNS655375 RXO655365:RXO655375 SHK655365:SHK655375 SRG655365:SRG655375 TBC655365:TBC655375 TKY655365:TKY655375 TUU655365:TUU655375 UEQ655365:UEQ655375 UOM655365:UOM655375 UYI655365:UYI655375 VIE655365:VIE655375 VSA655365:VSA655375 WBW655365:WBW655375 WLS655365:WLS655375 WVO655365:WVO655375 G720901:G720911 JC720901:JC720911 SY720901:SY720911 ACU720901:ACU720911 AMQ720901:AMQ720911 AWM720901:AWM720911 BGI720901:BGI720911 BQE720901:BQE720911 CAA720901:CAA720911 CJW720901:CJW720911 CTS720901:CTS720911 DDO720901:DDO720911 DNK720901:DNK720911 DXG720901:DXG720911 EHC720901:EHC720911 EQY720901:EQY720911 FAU720901:FAU720911 FKQ720901:FKQ720911 FUM720901:FUM720911 GEI720901:GEI720911 GOE720901:GOE720911 GYA720901:GYA720911 HHW720901:HHW720911 HRS720901:HRS720911 IBO720901:IBO720911 ILK720901:ILK720911 IVG720901:IVG720911 JFC720901:JFC720911 JOY720901:JOY720911 JYU720901:JYU720911 KIQ720901:KIQ720911 KSM720901:KSM720911 LCI720901:LCI720911 LME720901:LME720911 LWA720901:LWA720911 MFW720901:MFW720911 MPS720901:MPS720911 MZO720901:MZO720911 NJK720901:NJK720911 NTG720901:NTG720911 ODC720901:ODC720911 OMY720901:OMY720911 OWU720901:OWU720911 PGQ720901:PGQ720911 PQM720901:PQM720911 QAI720901:QAI720911 QKE720901:QKE720911 QUA720901:QUA720911 RDW720901:RDW720911 RNS720901:RNS720911 RXO720901:RXO720911 SHK720901:SHK720911 SRG720901:SRG720911 TBC720901:TBC720911 TKY720901:TKY720911 TUU720901:TUU720911 UEQ720901:UEQ720911 UOM720901:UOM720911 UYI720901:UYI720911 VIE720901:VIE720911 VSA720901:VSA720911 WBW720901:WBW720911 WLS720901:WLS720911 WVO720901:WVO720911 G786437:G786447 JC786437:JC786447 SY786437:SY786447 ACU786437:ACU786447 AMQ786437:AMQ786447 AWM786437:AWM786447 BGI786437:BGI786447 BQE786437:BQE786447 CAA786437:CAA786447 CJW786437:CJW786447 CTS786437:CTS786447 DDO786437:DDO786447 DNK786437:DNK786447 DXG786437:DXG786447 EHC786437:EHC786447 EQY786437:EQY786447 FAU786437:FAU786447 FKQ786437:FKQ786447 FUM786437:FUM786447 GEI786437:GEI786447 GOE786437:GOE786447 GYA786437:GYA786447 HHW786437:HHW786447 HRS786437:HRS786447 IBO786437:IBO786447 ILK786437:ILK786447 IVG786437:IVG786447 JFC786437:JFC786447 JOY786437:JOY786447 JYU786437:JYU786447 KIQ786437:KIQ786447 KSM786437:KSM786447 LCI786437:LCI786447 LME786437:LME786447 LWA786437:LWA786447 MFW786437:MFW786447 MPS786437:MPS786447 MZO786437:MZO786447 NJK786437:NJK786447 NTG786437:NTG786447 ODC786437:ODC786447 OMY786437:OMY786447 OWU786437:OWU786447 PGQ786437:PGQ786447 PQM786437:PQM786447 QAI786437:QAI786447 QKE786437:QKE786447 QUA786437:QUA786447 RDW786437:RDW786447 RNS786437:RNS786447 RXO786437:RXO786447 SHK786437:SHK786447 SRG786437:SRG786447 TBC786437:TBC786447 TKY786437:TKY786447 TUU786437:TUU786447 UEQ786437:UEQ786447 UOM786437:UOM786447 UYI786437:UYI786447 VIE786437:VIE786447 VSA786437:VSA786447 WBW786437:WBW786447 WLS786437:WLS786447 WVO786437:WVO786447 G851973:G851983 JC851973:JC851983 SY851973:SY851983 ACU851973:ACU851983 AMQ851973:AMQ851983 AWM851973:AWM851983 BGI851973:BGI851983 BQE851973:BQE851983 CAA851973:CAA851983 CJW851973:CJW851983 CTS851973:CTS851983 DDO851973:DDO851983 DNK851973:DNK851983 DXG851973:DXG851983 EHC851973:EHC851983 EQY851973:EQY851983 FAU851973:FAU851983 FKQ851973:FKQ851983 FUM851973:FUM851983 GEI851973:GEI851983 GOE851973:GOE851983 GYA851973:GYA851983 HHW851973:HHW851983 HRS851973:HRS851983 IBO851973:IBO851983 ILK851973:ILK851983 IVG851973:IVG851983 JFC851973:JFC851983 JOY851973:JOY851983 JYU851973:JYU851983 KIQ851973:KIQ851983 KSM851973:KSM851983 LCI851973:LCI851983 LME851973:LME851983 LWA851973:LWA851983 MFW851973:MFW851983 MPS851973:MPS851983 MZO851973:MZO851983 NJK851973:NJK851983 NTG851973:NTG851983 ODC851973:ODC851983 OMY851973:OMY851983 OWU851973:OWU851983 PGQ851973:PGQ851983 PQM851973:PQM851983 QAI851973:QAI851983 QKE851973:QKE851983 QUA851973:QUA851983 RDW851973:RDW851983 RNS851973:RNS851983 RXO851973:RXO851983 SHK851973:SHK851983 SRG851973:SRG851983 TBC851973:TBC851983 TKY851973:TKY851983 TUU851973:TUU851983 UEQ851973:UEQ851983 UOM851973:UOM851983 UYI851973:UYI851983 VIE851973:VIE851983 VSA851973:VSA851983 WBW851973:WBW851983 WLS851973:WLS851983 WVO851973:WVO851983 G917509:G917519 JC917509:JC917519 SY917509:SY917519 ACU917509:ACU917519 AMQ917509:AMQ917519 AWM917509:AWM917519 BGI917509:BGI917519 BQE917509:BQE917519 CAA917509:CAA917519 CJW917509:CJW917519 CTS917509:CTS917519 DDO917509:DDO917519 DNK917509:DNK917519 DXG917509:DXG917519 EHC917509:EHC917519 EQY917509:EQY917519 FAU917509:FAU917519 FKQ917509:FKQ917519 FUM917509:FUM917519 GEI917509:GEI917519 GOE917509:GOE917519 GYA917509:GYA917519 HHW917509:HHW917519 HRS917509:HRS917519 IBO917509:IBO917519 ILK917509:ILK917519 IVG917509:IVG917519 JFC917509:JFC917519 JOY917509:JOY917519 JYU917509:JYU917519 KIQ917509:KIQ917519 KSM917509:KSM917519 LCI917509:LCI917519 LME917509:LME917519 LWA917509:LWA917519 MFW917509:MFW917519 MPS917509:MPS917519 MZO917509:MZO917519 NJK917509:NJK917519 NTG917509:NTG917519 ODC917509:ODC917519 OMY917509:OMY917519 OWU917509:OWU917519 PGQ917509:PGQ917519 PQM917509:PQM917519 QAI917509:QAI917519 QKE917509:QKE917519 QUA917509:QUA917519 RDW917509:RDW917519 RNS917509:RNS917519 RXO917509:RXO917519 SHK917509:SHK917519 SRG917509:SRG917519 TBC917509:TBC917519 TKY917509:TKY917519 TUU917509:TUU917519 UEQ917509:UEQ917519 UOM917509:UOM917519 UYI917509:UYI917519 VIE917509:VIE917519 VSA917509:VSA917519 WBW917509:WBW917519 WLS917509:WLS917519 WVO917509:WVO917519 G983045:G983055 JC983045:JC983055 SY983045:SY983055 ACU983045:ACU983055 AMQ983045:AMQ983055 AWM983045:AWM983055 BGI983045:BGI983055 BQE983045:BQE983055 CAA983045:CAA983055 CJW983045:CJW983055 CTS983045:CTS983055 DDO983045:DDO983055 DNK983045:DNK983055 DXG983045:DXG983055 EHC983045:EHC983055 EQY983045:EQY983055 FAU983045:FAU983055 FKQ983045:FKQ983055 FUM983045:FUM983055 GEI983045:GEI983055 GOE983045:GOE983055 GYA983045:GYA983055 HHW983045:HHW983055 HRS983045:HRS983055 IBO983045:IBO983055 ILK983045:ILK983055 IVG983045:IVG983055 JFC983045:JFC983055 JOY983045:JOY983055 JYU983045:JYU983055 KIQ983045:KIQ983055 KSM983045:KSM983055 LCI983045:LCI983055 LME983045:LME983055 LWA983045:LWA983055 MFW983045:MFW983055 MPS983045:MPS983055 MZO983045:MZO983055 NJK983045:NJK983055 NTG983045:NTG983055 ODC983045:ODC983055 OMY983045:OMY983055 OWU983045:OWU983055 PGQ983045:PGQ983055 PQM983045:PQM983055 QAI983045:QAI983055 QKE983045:QKE983055 QUA983045:QUA983055 RDW983045:RDW983055 RNS983045:RNS983055 RXO983045:RXO983055 SHK983045:SHK983055 SRG983045:SRG983055 TBC983045:TBC983055 TKY983045:TKY983055 TUU983045:TUU983055 UEQ983045:UEQ983055 UOM983045:UOM983055 UYI983045:UYI983055 VIE983045:VIE983055 VSA983045:VSA983055 WBW983045:WBW983055 WLS983045:WLS983055 WVO983045:WVO983055 E19 JA19 SW19 ACS19 AMO19 AWK19 BGG19 BQC19 BZY19 CJU19 CTQ19 DDM19 DNI19 DXE19 EHA19 EQW19 FAS19 FKO19 FUK19 GEG19 GOC19 GXY19 HHU19 HRQ19 IBM19 ILI19 IVE19 JFA19 JOW19 JYS19 KIO19 KSK19 LCG19 LMC19 LVY19 MFU19 MPQ19 MZM19 NJI19 NTE19 ODA19 OMW19 OWS19 PGO19 PQK19 QAG19 QKC19 QTY19 RDU19 RNQ19 RXM19 SHI19 SRE19 TBA19 TKW19 TUS19 UEO19 UOK19 UYG19 VIC19 VRY19 WBU19 WLQ19 WVM19 E65555 JA65555 SW65555 ACS65555 AMO65555 AWK65555 BGG65555 BQC65555 BZY65555 CJU65555 CTQ65555 DDM65555 DNI65555 DXE65555 EHA65555 EQW65555 FAS65555 FKO65555 FUK65555 GEG65555 GOC65555 GXY65555 HHU65555 HRQ65555 IBM65555 ILI65555 IVE65555 JFA65555 JOW65555 JYS65555 KIO65555 KSK65555 LCG65555 LMC65555 LVY65555 MFU65555 MPQ65555 MZM65555 NJI65555 NTE65555 ODA65555 OMW65555 OWS65555 PGO65555 PQK65555 QAG65555 QKC65555 QTY65555 RDU65555 RNQ65555 RXM65555 SHI65555 SRE65555 TBA65555 TKW65555 TUS65555 UEO65555 UOK65555 UYG65555 VIC65555 VRY65555 WBU65555 WLQ65555 WVM65555 E131091 JA131091 SW131091 ACS131091 AMO131091 AWK131091 BGG131091 BQC131091 BZY131091 CJU131091 CTQ131091 DDM131091 DNI131091 DXE131091 EHA131091 EQW131091 FAS131091 FKO131091 FUK131091 GEG131091 GOC131091 GXY131091 HHU131091 HRQ131091 IBM131091 ILI131091 IVE131091 JFA131091 JOW131091 JYS131091 KIO131091 KSK131091 LCG131091 LMC131091 LVY131091 MFU131091 MPQ131091 MZM131091 NJI131091 NTE131091 ODA131091 OMW131091 OWS131091 PGO131091 PQK131091 QAG131091 QKC131091 QTY131091 RDU131091 RNQ131091 RXM131091 SHI131091 SRE131091 TBA131091 TKW131091 TUS131091 UEO131091 UOK131091 UYG131091 VIC131091 VRY131091 WBU131091 WLQ131091 WVM131091 E196627 JA196627 SW196627 ACS196627 AMO196627 AWK196627 BGG196627 BQC196627 BZY196627 CJU196627 CTQ196627 DDM196627 DNI196627 DXE196627 EHA196627 EQW196627 FAS196627 FKO196627 FUK196627 GEG196627 GOC196627 GXY196627 HHU196627 HRQ196627 IBM196627 ILI196627 IVE196627 JFA196627 JOW196627 JYS196627 KIO196627 KSK196627 LCG196627 LMC196627 LVY196627 MFU196627 MPQ196627 MZM196627 NJI196627 NTE196627 ODA196627 OMW196627 OWS196627 PGO196627 PQK196627 QAG196627 QKC196627 QTY196627 RDU196627 RNQ196627 RXM196627 SHI196627 SRE196627 TBA196627 TKW196627 TUS196627 UEO196627 UOK196627 UYG196627 VIC196627 VRY196627 WBU196627 WLQ196627 WVM196627 E262163 JA262163 SW262163 ACS262163 AMO262163 AWK262163 BGG262163 BQC262163 BZY262163 CJU262163 CTQ262163 DDM262163 DNI262163 DXE262163 EHA262163 EQW262163 FAS262163 FKO262163 FUK262163 GEG262163 GOC262163 GXY262163 HHU262163 HRQ262163 IBM262163 ILI262163 IVE262163 JFA262163 JOW262163 JYS262163 KIO262163 KSK262163 LCG262163 LMC262163 LVY262163 MFU262163 MPQ262163 MZM262163 NJI262163 NTE262163 ODA262163 OMW262163 OWS262163 PGO262163 PQK262163 QAG262163 QKC262163 QTY262163 RDU262163 RNQ262163 RXM262163 SHI262163 SRE262163 TBA262163 TKW262163 TUS262163 UEO262163 UOK262163 UYG262163 VIC262163 VRY262163 WBU262163 WLQ262163 WVM262163 E327699 JA327699 SW327699 ACS327699 AMO327699 AWK327699 BGG327699 BQC327699 BZY327699 CJU327699 CTQ327699 DDM327699 DNI327699 DXE327699 EHA327699 EQW327699 FAS327699 FKO327699 FUK327699 GEG327699 GOC327699 GXY327699 HHU327699 HRQ327699 IBM327699 ILI327699 IVE327699 JFA327699 JOW327699 JYS327699 KIO327699 KSK327699 LCG327699 LMC327699 LVY327699 MFU327699 MPQ327699 MZM327699 NJI327699 NTE327699 ODA327699 OMW327699 OWS327699 PGO327699 PQK327699 QAG327699 QKC327699 QTY327699 RDU327699 RNQ327699 RXM327699 SHI327699 SRE327699 TBA327699 TKW327699 TUS327699 UEO327699 UOK327699 UYG327699 VIC327699 VRY327699 WBU327699 WLQ327699 WVM327699 E393235 JA393235 SW393235 ACS393235 AMO393235 AWK393235 BGG393235 BQC393235 BZY393235 CJU393235 CTQ393235 DDM393235 DNI393235 DXE393235 EHA393235 EQW393235 FAS393235 FKO393235 FUK393235 GEG393235 GOC393235 GXY393235 HHU393235 HRQ393235 IBM393235 ILI393235 IVE393235 JFA393235 JOW393235 JYS393235 KIO393235 KSK393235 LCG393235 LMC393235 LVY393235 MFU393235 MPQ393235 MZM393235 NJI393235 NTE393235 ODA393235 OMW393235 OWS393235 PGO393235 PQK393235 QAG393235 QKC393235 QTY393235 RDU393235 RNQ393235 RXM393235 SHI393235 SRE393235 TBA393235 TKW393235 TUS393235 UEO393235 UOK393235 UYG393235 VIC393235 VRY393235 WBU393235 WLQ393235 WVM393235 E458771 JA458771 SW458771 ACS458771 AMO458771 AWK458771 BGG458771 BQC458771 BZY458771 CJU458771 CTQ458771 DDM458771 DNI458771 DXE458771 EHA458771 EQW458771 FAS458771 FKO458771 FUK458771 GEG458771 GOC458771 GXY458771 HHU458771 HRQ458771 IBM458771 ILI458771 IVE458771 JFA458771 JOW458771 JYS458771 KIO458771 KSK458771 LCG458771 LMC458771 LVY458771 MFU458771 MPQ458771 MZM458771 NJI458771 NTE458771 ODA458771 OMW458771 OWS458771 PGO458771 PQK458771 QAG458771 QKC458771 QTY458771 RDU458771 RNQ458771 RXM458771 SHI458771 SRE458771 TBA458771 TKW458771 TUS458771 UEO458771 UOK458771 UYG458771 VIC458771 VRY458771 WBU458771 WLQ458771 WVM458771 E524307 JA524307 SW524307 ACS524307 AMO524307 AWK524307 BGG524307 BQC524307 BZY524307 CJU524307 CTQ524307 DDM524307 DNI524307 DXE524307 EHA524307 EQW524307 FAS524307 FKO524307 FUK524307 GEG524307 GOC524307 GXY524307 HHU524307 HRQ524307 IBM524307 ILI524307 IVE524307 JFA524307 JOW524307 JYS524307 KIO524307 KSK524307 LCG524307 LMC524307 LVY524307 MFU524307 MPQ524307 MZM524307 NJI524307 NTE524307 ODA524307 OMW524307 OWS524307 PGO524307 PQK524307 QAG524307 QKC524307 QTY524307 RDU524307 RNQ524307 RXM524307 SHI524307 SRE524307 TBA524307 TKW524307 TUS524307 UEO524307 UOK524307 UYG524307 VIC524307 VRY524307 WBU524307 WLQ524307 WVM524307 E589843 JA589843 SW589843 ACS589843 AMO589843 AWK589843 BGG589843 BQC589843 BZY589843 CJU589843 CTQ589843 DDM589843 DNI589843 DXE589843 EHA589843 EQW589843 FAS589843 FKO589843 FUK589843 GEG589843 GOC589843 GXY589843 HHU589843 HRQ589843 IBM589843 ILI589843 IVE589843 JFA589843 JOW589843 JYS589843 KIO589843 KSK589843 LCG589843 LMC589843 LVY589843 MFU589843 MPQ589843 MZM589843 NJI589843 NTE589843 ODA589843 OMW589843 OWS589843 PGO589843 PQK589843 QAG589843 QKC589843 QTY589843 RDU589843 RNQ589843 RXM589843 SHI589843 SRE589843 TBA589843 TKW589843 TUS589843 UEO589843 UOK589843 UYG589843 VIC589843 VRY589843 WBU589843 WLQ589843 WVM589843 E655379 JA655379 SW655379 ACS655379 AMO655379 AWK655379 BGG655379 BQC655379 BZY655379 CJU655379 CTQ655379 DDM655379 DNI655379 DXE655379 EHA655379 EQW655379 FAS655379 FKO655379 FUK655379 GEG655379 GOC655379 GXY655379 HHU655379 HRQ655379 IBM655379 ILI655379 IVE655379 JFA655379 JOW655379 JYS655379 KIO655379 KSK655379 LCG655379 LMC655379 LVY655379 MFU655379 MPQ655379 MZM655379 NJI655379 NTE655379 ODA655379 OMW655379 OWS655379 PGO655379 PQK655379 QAG655379 QKC655379 QTY655379 RDU655379 RNQ655379 RXM655379 SHI655379 SRE655379 TBA655379 TKW655379 TUS655379 UEO655379 UOK655379 UYG655379 VIC655379 VRY655379 WBU655379 WLQ655379 WVM655379 E720915 JA720915 SW720915 ACS720915 AMO720915 AWK720915 BGG720915 BQC720915 BZY720915 CJU720915 CTQ720915 DDM720915 DNI720915 DXE720915 EHA720915 EQW720915 FAS720915 FKO720915 FUK720915 GEG720915 GOC720915 GXY720915 HHU720915 HRQ720915 IBM720915 ILI720915 IVE720915 JFA720915 JOW720915 JYS720915 KIO720915 KSK720915 LCG720915 LMC720915 LVY720915 MFU720915 MPQ720915 MZM720915 NJI720915 NTE720915 ODA720915 OMW720915 OWS720915 PGO720915 PQK720915 QAG720915 QKC720915 QTY720915 RDU720915 RNQ720915 RXM720915 SHI720915 SRE720915 TBA720915 TKW720915 TUS720915 UEO720915 UOK720915 UYG720915 VIC720915 VRY720915 WBU720915 WLQ720915 WVM720915 E786451 JA786451 SW786451 ACS786451 AMO786451 AWK786451 BGG786451 BQC786451 BZY786451 CJU786451 CTQ786451 DDM786451 DNI786451 DXE786451 EHA786451 EQW786451 FAS786451 FKO786451 FUK786451 GEG786451 GOC786451 GXY786451 HHU786451 HRQ786451 IBM786451 ILI786451 IVE786451 JFA786451 JOW786451 JYS786451 KIO786451 KSK786451 LCG786451 LMC786451 LVY786451 MFU786451 MPQ786451 MZM786451 NJI786451 NTE786451 ODA786451 OMW786451 OWS786451 PGO786451 PQK786451 QAG786451 QKC786451 QTY786451 RDU786451 RNQ786451 RXM786451 SHI786451 SRE786451 TBA786451 TKW786451 TUS786451 UEO786451 UOK786451 UYG786451 VIC786451 VRY786451 WBU786451 WLQ786451 WVM786451 E851987 JA851987 SW851987 ACS851987 AMO851987 AWK851987 BGG851987 BQC851987 BZY851987 CJU851987 CTQ851987 DDM851987 DNI851987 DXE851987 EHA851987 EQW851987 FAS851987 FKO851987 FUK851987 GEG851987 GOC851987 GXY851987 HHU851987 HRQ851987 IBM851987 ILI851987 IVE851987 JFA851987 JOW851987 JYS851987 KIO851987 KSK851987 LCG851987 LMC851987 LVY851987 MFU851987 MPQ851987 MZM851987 NJI851987 NTE851987 ODA851987 OMW851987 OWS851987 PGO851987 PQK851987 QAG851987 QKC851987 QTY851987 RDU851987 RNQ851987 RXM851987 SHI851987 SRE851987 TBA851987 TKW851987 TUS851987 UEO851987 UOK851987 UYG851987 VIC851987 VRY851987 WBU851987 WLQ851987 WVM851987 E917523 JA917523 SW917523 ACS917523 AMO917523 AWK917523 BGG917523 BQC917523 BZY917523 CJU917523 CTQ917523 DDM917523 DNI917523 DXE917523 EHA917523 EQW917523 FAS917523 FKO917523 FUK917523 GEG917523 GOC917523 GXY917523 HHU917523 HRQ917523 IBM917523 ILI917523 IVE917523 JFA917523 JOW917523 JYS917523 KIO917523 KSK917523 LCG917523 LMC917523 LVY917523 MFU917523 MPQ917523 MZM917523 NJI917523 NTE917523 ODA917523 OMW917523 OWS917523 PGO917523 PQK917523 QAG917523 QKC917523 QTY917523 RDU917523 RNQ917523 RXM917523 SHI917523 SRE917523 TBA917523 TKW917523 TUS917523 UEO917523 UOK917523 UYG917523 VIC917523 VRY917523 WBU917523 WLQ917523 WVM917523 E983059 JA983059 SW983059 ACS983059 AMO983059 AWK983059 BGG983059 BQC983059 BZY983059 CJU983059 CTQ983059 DDM983059 DNI983059 DXE983059 EHA983059 EQW983059 FAS983059 FKO983059 FUK983059 GEG983059 GOC983059 GXY983059 HHU983059 HRQ983059 IBM983059 ILI983059 IVE983059 JFA983059 JOW983059 JYS983059 KIO983059 KSK983059 LCG983059 LMC983059 LVY983059 MFU983059 MPQ983059 MZM983059 NJI983059 NTE983059 ODA983059 OMW983059 OWS983059 PGO983059 PQK983059 QAG983059 QKC983059 QTY983059 RDU983059 RNQ983059 RXM983059 SHI983059 SRE983059 TBA983059 TKW983059 TUS983059 UEO983059 UOK983059 UYG983059 VIC983059 VRY983059 WBU983059 WLQ983059 WVM983059 G19 JC19 SY19 ACU19 AMQ19 AWM19 BGI19 BQE19 CAA19 CJW19 CTS19 DDO19 DNK19 DXG19 EHC19 EQY19 FAU19 FKQ19 FUM19 GEI19 GOE19 GYA19 HHW19 HRS19 IBO19 ILK19 IVG19 JFC19 JOY19 JYU19 KIQ19 KSM19 LCI19 LME19 LWA19 MFW19 MPS19 MZO19 NJK19 NTG19 ODC19 OMY19 OWU19 PGQ19 PQM19 QAI19 QKE19 QUA19 RDW19 RNS19 RXO19 SHK19 SRG19 TBC19 TKY19 TUU19 UEQ19 UOM19 UYI19 VIE19 VSA19 WBW19 WLS19 WVO19 G65555 JC65555 SY65555 ACU65555 AMQ65555 AWM65555 BGI65555 BQE65555 CAA65555 CJW65555 CTS65555 DDO65555 DNK65555 DXG65555 EHC65555 EQY65555 FAU65555 FKQ65555 FUM65555 GEI65555 GOE65555 GYA65555 HHW65555 HRS65555 IBO65555 ILK65555 IVG65555 JFC65555 JOY65555 JYU65555 KIQ65555 KSM65555 LCI65555 LME65555 LWA65555 MFW65555 MPS65555 MZO65555 NJK65555 NTG65555 ODC65555 OMY65555 OWU65555 PGQ65555 PQM65555 QAI65555 QKE65555 QUA65555 RDW65555 RNS65555 RXO65555 SHK65555 SRG65555 TBC65555 TKY65555 TUU65555 UEQ65555 UOM65555 UYI65555 VIE65555 VSA65555 WBW65555 WLS65555 WVO65555 G131091 JC131091 SY131091 ACU131091 AMQ131091 AWM131091 BGI131091 BQE131091 CAA131091 CJW131091 CTS131091 DDO131091 DNK131091 DXG131091 EHC131091 EQY131091 FAU131091 FKQ131091 FUM131091 GEI131091 GOE131091 GYA131091 HHW131091 HRS131091 IBO131091 ILK131091 IVG131091 JFC131091 JOY131091 JYU131091 KIQ131091 KSM131091 LCI131091 LME131091 LWA131091 MFW131091 MPS131091 MZO131091 NJK131091 NTG131091 ODC131091 OMY131091 OWU131091 PGQ131091 PQM131091 QAI131091 QKE131091 QUA131091 RDW131091 RNS131091 RXO131091 SHK131091 SRG131091 TBC131091 TKY131091 TUU131091 UEQ131091 UOM131091 UYI131091 VIE131091 VSA131091 WBW131091 WLS131091 WVO131091 G196627 JC196627 SY196627 ACU196627 AMQ196627 AWM196627 BGI196627 BQE196627 CAA196627 CJW196627 CTS196627 DDO196627 DNK196627 DXG196627 EHC196627 EQY196627 FAU196627 FKQ196627 FUM196627 GEI196627 GOE196627 GYA196627 HHW196627 HRS196627 IBO196627 ILK196627 IVG196627 JFC196627 JOY196627 JYU196627 KIQ196627 KSM196627 LCI196627 LME196627 LWA196627 MFW196627 MPS196627 MZO196627 NJK196627 NTG196627 ODC196627 OMY196627 OWU196627 PGQ196627 PQM196627 QAI196627 QKE196627 QUA196627 RDW196627 RNS196627 RXO196627 SHK196627 SRG196627 TBC196627 TKY196627 TUU196627 UEQ196627 UOM196627 UYI196627 VIE196627 VSA196627 WBW196627 WLS196627 WVO196627 G262163 JC262163 SY262163 ACU262163 AMQ262163 AWM262163 BGI262163 BQE262163 CAA262163 CJW262163 CTS262163 DDO262163 DNK262163 DXG262163 EHC262163 EQY262163 FAU262163 FKQ262163 FUM262163 GEI262163 GOE262163 GYA262163 HHW262163 HRS262163 IBO262163 ILK262163 IVG262163 JFC262163 JOY262163 JYU262163 KIQ262163 KSM262163 LCI262163 LME262163 LWA262163 MFW262163 MPS262163 MZO262163 NJK262163 NTG262163 ODC262163 OMY262163 OWU262163 PGQ262163 PQM262163 QAI262163 QKE262163 QUA262163 RDW262163 RNS262163 RXO262163 SHK262163 SRG262163 TBC262163 TKY262163 TUU262163 UEQ262163 UOM262163 UYI262163 VIE262163 VSA262163 WBW262163 WLS262163 WVO262163 G327699 JC327699 SY327699 ACU327699 AMQ327699 AWM327699 BGI327699 BQE327699 CAA327699 CJW327699 CTS327699 DDO327699 DNK327699 DXG327699 EHC327699 EQY327699 FAU327699 FKQ327699 FUM327699 GEI327699 GOE327699 GYA327699 HHW327699 HRS327699 IBO327699 ILK327699 IVG327699 JFC327699 JOY327699 JYU327699 KIQ327699 KSM327699 LCI327699 LME327699 LWA327699 MFW327699 MPS327699 MZO327699 NJK327699 NTG327699 ODC327699 OMY327699 OWU327699 PGQ327699 PQM327699 QAI327699 QKE327699 QUA327699 RDW327699 RNS327699 RXO327699 SHK327699 SRG327699 TBC327699 TKY327699 TUU327699 UEQ327699 UOM327699 UYI327699 VIE327699 VSA327699 WBW327699 WLS327699 WVO327699 G393235 JC393235 SY393235 ACU393235 AMQ393235 AWM393235 BGI393235 BQE393235 CAA393235 CJW393235 CTS393235 DDO393235 DNK393235 DXG393235 EHC393235 EQY393235 FAU393235 FKQ393235 FUM393235 GEI393235 GOE393235 GYA393235 HHW393235 HRS393235 IBO393235 ILK393235 IVG393235 JFC393235 JOY393235 JYU393235 KIQ393235 KSM393235 LCI393235 LME393235 LWA393235 MFW393235 MPS393235 MZO393235 NJK393235 NTG393235 ODC393235 OMY393235 OWU393235 PGQ393235 PQM393235 QAI393235 QKE393235 QUA393235 RDW393235 RNS393235 RXO393235 SHK393235 SRG393235 TBC393235 TKY393235 TUU393235 UEQ393235 UOM393235 UYI393235 VIE393235 VSA393235 WBW393235 WLS393235 WVO393235 G458771 JC458771 SY458771 ACU458771 AMQ458771 AWM458771 BGI458771 BQE458771 CAA458771 CJW458771 CTS458771 DDO458771 DNK458771 DXG458771 EHC458771 EQY458771 FAU458771 FKQ458771 FUM458771 GEI458771 GOE458771 GYA458771 HHW458771 HRS458771 IBO458771 ILK458771 IVG458771 JFC458771 JOY458771 JYU458771 KIQ458771 KSM458771 LCI458771 LME458771 LWA458771 MFW458771 MPS458771 MZO458771 NJK458771 NTG458771 ODC458771 OMY458771 OWU458771 PGQ458771 PQM458771 QAI458771 QKE458771 QUA458771 RDW458771 RNS458771 RXO458771 SHK458771 SRG458771 TBC458771 TKY458771 TUU458771 UEQ458771 UOM458771 UYI458771 VIE458771 VSA458771 WBW458771 WLS458771 WVO458771 G524307 JC524307 SY524307 ACU524307 AMQ524307 AWM524307 BGI524307 BQE524307 CAA524307 CJW524307 CTS524307 DDO524307 DNK524307 DXG524307 EHC524307 EQY524307 FAU524307 FKQ524307 FUM524307 GEI524307 GOE524307 GYA524307 HHW524307 HRS524307 IBO524307 ILK524307 IVG524307 JFC524307 JOY524307 JYU524307 KIQ524307 KSM524307 LCI524307 LME524307 LWA524307 MFW524307 MPS524307 MZO524307 NJK524307 NTG524307 ODC524307 OMY524307 OWU524307 PGQ524307 PQM524307 QAI524307 QKE524307 QUA524307 RDW524307 RNS524307 RXO524307 SHK524307 SRG524307 TBC524307 TKY524307 TUU524307 UEQ524307 UOM524307 UYI524307 VIE524307 VSA524307 WBW524307 WLS524307 WVO524307 G589843 JC589843 SY589843 ACU589843 AMQ589843 AWM589843 BGI589843 BQE589843 CAA589843 CJW589843 CTS589843 DDO589843 DNK589843 DXG589843 EHC589843 EQY589843 FAU589843 FKQ589843 FUM589843 GEI589843 GOE589843 GYA589843 HHW589843 HRS589843 IBO589843 ILK589843 IVG589843 JFC589843 JOY589843 JYU589843 KIQ589843 KSM589843 LCI589843 LME589843 LWA589843 MFW589843 MPS589843 MZO589843 NJK589843 NTG589843 ODC589843 OMY589843 OWU589843 PGQ589843 PQM589843 QAI589843 QKE589843 QUA589843 RDW589843 RNS589843 RXO589843 SHK589843 SRG589843 TBC589843 TKY589843 TUU589843 UEQ589843 UOM589843 UYI589843 VIE589843 VSA589843 WBW589843 WLS589843 WVO589843 G655379 JC655379 SY655379 ACU655379 AMQ655379 AWM655379 BGI655379 BQE655379 CAA655379 CJW655379 CTS655379 DDO655379 DNK655379 DXG655379 EHC655379 EQY655379 FAU655379 FKQ655379 FUM655379 GEI655379 GOE655379 GYA655379 HHW655379 HRS655379 IBO655379 ILK655379 IVG655379 JFC655379 JOY655379 JYU655379 KIQ655379 KSM655379 LCI655379 LME655379 LWA655379 MFW655379 MPS655379 MZO655379 NJK655379 NTG655379 ODC655379 OMY655379 OWU655379 PGQ655379 PQM655379 QAI655379 QKE655379 QUA655379 RDW655379 RNS655379 RXO655379 SHK655379 SRG655379 TBC655379 TKY655379 TUU655379 UEQ655379 UOM655379 UYI655379 VIE655379 VSA655379 WBW655379 WLS655379 WVO655379 G720915 JC720915 SY720915 ACU720915 AMQ720915 AWM720915 BGI720915 BQE720915 CAA720915 CJW720915 CTS720915 DDO720915 DNK720915 DXG720915 EHC720915 EQY720915 FAU720915 FKQ720915 FUM720915 GEI720915 GOE720915 GYA720915 HHW720915 HRS720915 IBO720915 ILK720915 IVG720915 JFC720915 JOY720915 JYU720915 KIQ720915 KSM720915 LCI720915 LME720915 LWA720915 MFW720915 MPS720915 MZO720915 NJK720915 NTG720915 ODC720915 OMY720915 OWU720915 PGQ720915 PQM720915 QAI720915 QKE720915 QUA720915 RDW720915 RNS720915 RXO720915 SHK720915 SRG720915 TBC720915 TKY720915 TUU720915 UEQ720915 UOM720915 UYI720915 VIE720915 VSA720915 WBW720915 WLS720915 WVO720915 G786451 JC786451 SY786451 ACU786451 AMQ786451 AWM786451 BGI786451 BQE786451 CAA786451 CJW786451 CTS786451 DDO786451 DNK786451 DXG786451 EHC786451 EQY786451 FAU786451 FKQ786451 FUM786451 GEI786451 GOE786451 GYA786451 HHW786451 HRS786451 IBO786451 ILK786451 IVG786451 JFC786451 JOY786451 JYU786451 KIQ786451 KSM786451 LCI786451 LME786451 LWA786451 MFW786451 MPS786451 MZO786451 NJK786451 NTG786451 ODC786451 OMY786451 OWU786451 PGQ786451 PQM786451 QAI786451 QKE786451 QUA786451 RDW786451 RNS786451 RXO786451 SHK786451 SRG786451 TBC786451 TKY786451 TUU786451 UEQ786451 UOM786451 UYI786451 VIE786451 VSA786451 WBW786451 WLS786451 WVO786451 G851987 JC851987 SY851987 ACU851987 AMQ851987 AWM851987 BGI851987 BQE851987 CAA851987 CJW851987 CTS851987 DDO851987 DNK851987 DXG851987 EHC851987 EQY851987 FAU851987 FKQ851987 FUM851987 GEI851987 GOE851987 GYA851987 HHW851987 HRS851987 IBO851987 ILK851987 IVG851987 JFC851987 JOY851987 JYU851987 KIQ851987 KSM851987 LCI851987 LME851987 LWA851987 MFW851987 MPS851987 MZO851987 NJK851987 NTG851987 ODC851987 OMY851987 OWU851987 PGQ851987 PQM851987 QAI851987 QKE851987 QUA851987 RDW851987 RNS851987 RXO851987 SHK851987 SRG851987 TBC851987 TKY851987 TUU851987 UEQ851987 UOM851987 UYI851987 VIE851987 VSA851987 WBW851987 WLS851987 WVO851987 G917523 JC917523 SY917523 ACU917523 AMQ917523 AWM917523 BGI917523 BQE917523 CAA917523 CJW917523 CTS917523 DDO917523 DNK917523 DXG917523 EHC917523 EQY917523 FAU917523 FKQ917523 FUM917523 GEI917523 GOE917523 GYA917523 HHW917523 HRS917523 IBO917523 ILK917523 IVG917523 JFC917523 JOY917523 JYU917523 KIQ917523 KSM917523 LCI917523 LME917523 LWA917523 MFW917523 MPS917523 MZO917523 NJK917523 NTG917523 ODC917523 OMY917523 OWU917523 PGQ917523 PQM917523 QAI917523 QKE917523 QUA917523 RDW917523 RNS917523 RXO917523 SHK917523 SRG917523 TBC917523 TKY917523 TUU917523 UEQ917523 UOM917523 UYI917523 VIE917523 VSA917523 WBW917523 WLS917523 WVO917523 G983059 JC983059 SY983059 ACU983059 AMQ983059 AWM983059 BGI983059 BQE983059 CAA983059 CJW983059 CTS983059 DDO983059 DNK983059 DXG983059 EHC983059 EQY983059 FAU983059 FKQ983059 FUM983059 GEI983059 GOE983059 GYA983059 HHW983059 HRS983059 IBO983059 ILK983059 IVG983059 JFC983059 JOY983059 JYU983059 KIQ983059 KSM983059 LCI983059 LME983059 LWA983059 MFW983059 MPS983059 MZO983059 NJK983059 NTG983059 ODC983059 OMY983059 OWU983059 PGQ983059 PQM983059 QAI983059 QKE983059 QUA983059 RDW983059 RNS983059 RXO983059 SHK983059 SRG983059 TBC983059 TKY983059 TUU983059 UEQ983059 UOM983059 UYI983059 VIE983059 VSA983059 WBW983059 WLS983059 WVO983059 F25 JB25 SX25 ACT25 AMP25 AWL25 BGH25 BQD25 BZZ25 CJV25 CTR25 DDN25 DNJ25 DXF25 EHB25 EQX25 FAT25 FKP25 FUL25 GEH25 GOD25 GXZ25 HHV25 HRR25 IBN25 ILJ25 IVF25 JFB25 JOX25 JYT25 KIP25 KSL25 LCH25 LMD25 LVZ25 MFV25 MPR25 MZN25 NJJ25 NTF25 ODB25 OMX25 OWT25 PGP25 PQL25 QAH25 QKD25 QTZ25 RDV25 RNR25 RXN25 SHJ25 SRF25 TBB25 TKX25 TUT25 UEP25 UOL25 UYH25 VID25 VRZ25 WBV25 WLR25 WVN25 F65561 JB65561 SX65561 ACT65561 AMP65561 AWL65561 BGH65561 BQD65561 BZZ65561 CJV65561 CTR65561 DDN65561 DNJ65561 DXF65561 EHB65561 EQX65561 FAT65561 FKP65561 FUL65561 GEH65561 GOD65561 GXZ65561 HHV65561 HRR65561 IBN65561 ILJ65561 IVF65561 JFB65561 JOX65561 JYT65561 KIP65561 KSL65561 LCH65561 LMD65561 LVZ65561 MFV65561 MPR65561 MZN65561 NJJ65561 NTF65561 ODB65561 OMX65561 OWT65561 PGP65561 PQL65561 QAH65561 QKD65561 QTZ65561 RDV65561 RNR65561 RXN65561 SHJ65561 SRF65561 TBB65561 TKX65561 TUT65561 UEP65561 UOL65561 UYH65561 VID65561 VRZ65561 WBV65561 WLR65561 WVN65561 F131097 JB131097 SX131097 ACT131097 AMP131097 AWL131097 BGH131097 BQD131097 BZZ131097 CJV131097 CTR131097 DDN131097 DNJ131097 DXF131097 EHB131097 EQX131097 FAT131097 FKP131097 FUL131097 GEH131097 GOD131097 GXZ131097 HHV131097 HRR131097 IBN131097 ILJ131097 IVF131097 JFB131097 JOX131097 JYT131097 KIP131097 KSL131097 LCH131097 LMD131097 LVZ131097 MFV131097 MPR131097 MZN131097 NJJ131097 NTF131097 ODB131097 OMX131097 OWT131097 PGP131097 PQL131097 QAH131097 QKD131097 QTZ131097 RDV131097 RNR131097 RXN131097 SHJ131097 SRF131097 TBB131097 TKX131097 TUT131097 UEP131097 UOL131097 UYH131097 VID131097 VRZ131097 WBV131097 WLR131097 WVN131097 F196633 JB196633 SX196633 ACT196633 AMP196633 AWL196633 BGH196633 BQD196633 BZZ196633 CJV196633 CTR196633 DDN196633 DNJ196633 DXF196633 EHB196633 EQX196633 FAT196633 FKP196633 FUL196633 GEH196633 GOD196633 GXZ196633 HHV196633 HRR196633 IBN196633 ILJ196633 IVF196633 JFB196633 JOX196633 JYT196633 KIP196633 KSL196633 LCH196633 LMD196633 LVZ196633 MFV196633 MPR196633 MZN196633 NJJ196633 NTF196633 ODB196633 OMX196633 OWT196633 PGP196633 PQL196633 QAH196633 QKD196633 QTZ196633 RDV196633 RNR196633 RXN196633 SHJ196633 SRF196633 TBB196633 TKX196633 TUT196633 UEP196633 UOL196633 UYH196633 VID196633 VRZ196633 WBV196633 WLR196633 WVN196633 F262169 JB262169 SX262169 ACT262169 AMP262169 AWL262169 BGH262169 BQD262169 BZZ262169 CJV262169 CTR262169 DDN262169 DNJ262169 DXF262169 EHB262169 EQX262169 FAT262169 FKP262169 FUL262169 GEH262169 GOD262169 GXZ262169 HHV262169 HRR262169 IBN262169 ILJ262169 IVF262169 JFB262169 JOX262169 JYT262169 KIP262169 KSL262169 LCH262169 LMD262169 LVZ262169 MFV262169 MPR262169 MZN262169 NJJ262169 NTF262169 ODB262169 OMX262169 OWT262169 PGP262169 PQL262169 QAH262169 QKD262169 QTZ262169 RDV262169 RNR262169 RXN262169 SHJ262169 SRF262169 TBB262169 TKX262169 TUT262169 UEP262169 UOL262169 UYH262169 VID262169 VRZ262169 WBV262169 WLR262169 WVN262169 F327705 JB327705 SX327705 ACT327705 AMP327705 AWL327705 BGH327705 BQD327705 BZZ327705 CJV327705 CTR327705 DDN327705 DNJ327705 DXF327705 EHB327705 EQX327705 FAT327705 FKP327705 FUL327705 GEH327705 GOD327705 GXZ327705 HHV327705 HRR327705 IBN327705 ILJ327705 IVF327705 JFB327705 JOX327705 JYT327705 KIP327705 KSL327705 LCH327705 LMD327705 LVZ327705 MFV327705 MPR327705 MZN327705 NJJ327705 NTF327705 ODB327705 OMX327705 OWT327705 PGP327705 PQL327705 QAH327705 QKD327705 QTZ327705 RDV327705 RNR327705 RXN327705 SHJ327705 SRF327705 TBB327705 TKX327705 TUT327705 UEP327705 UOL327705 UYH327705 VID327705 VRZ327705 WBV327705 WLR327705 WVN327705 F393241 JB393241 SX393241 ACT393241 AMP393241 AWL393241 BGH393241 BQD393241 BZZ393241 CJV393241 CTR393241 DDN393241 DNJ393241 DXF393241 EHB393241 EQX393241 FAT393241 FKP393241 FUL393241 GEH393241 GOD393241 GXZ393241 HHV393241 HRR393241 IBN393241 ILJ393241 IVF393241 JFB393241 JOX393241 JYT393241 KIP393241 KSL393241 LCH393241 LMD393241 LVZ393241 MFV393241 MPR393241 MZN393241 NJJ393241 NTF393241 ODB393241 OMX393241 OWT393241 PGP393241 PQL393241 QAH393241 QKD393241 QTZ393241 RDV393241 RNR393241 RXN393241 SHJ393241 SRF393241 TBB393241 TKX393241 TUT393241 UEP393241 UOL393241 UYH393241 VID393241 VRZ393241 WBV393241 WLR393241 WVN393241 F458777 JB458777 SX458777 ACT458777 AMP458777 AWL458777 BGH458777 BQD458777 BZZ458777 CJV458777 CTR458777 DDN458777 DNJ458777 DXF458777 EHB458777 EQX458777 FAT458777 FKP458777 FUL458777 GEH458777 GOD458777 GXZ458777 HHV458777 HRR458777 IBN458777 ILJ458777 IVF458777 JFB458777 JOX458777 JYT458777 KIP458777 KSL458777 LCH458777 LMD458777 LVZ458777 MFV458777 MPR458777 MZN458777 NJJ458777 NTF458777 ODB458777 OMX458777 OWT458777 PGP458777 PQL458777 QAH458777 QKD458777 QTZ458777 RDV458777 RNR458777 RXN458777 SHJ458777 SRF458777 TBB458777 TKX458777 TUT458777 UEP458777 UOL458777 UYH458777 VID458777 VRZ458777 WBV458777 WLR458777 WVN458777 F524313 JB524313 SX524313 ACT524313 AMP524313 AWL524313 BGH524313 BQD524313 BZZ524313 CJV524313 CTR524313 DDN524313 DNJ524313 DXF524313 EHB524313 EQX524313 FAT524313 FKP524313 FUL524313 GEH524313 GOD524313 GXZ524313 HHV524313 HRR524313 IBN524313 ILJ524313 IVF524313 JFB524313 JOX524313 JYT524313 KIP524313 KSL524313 LCH524313 LMD524313 LVZ524313 MFV524313 MPR524313 MZN524313 NJJ524313 NTF524313 ODB524313 OMX524313 OWT524313 PGP524313 PQL524313 QAH524313 QKD524313 QTZ524313 RDV524313 RNR524313 RXN524313 SHJ524313 SRF524313 TBB524313 TKX524313 TUT524313 UEP524313 UOL524313 UYH524313 VID524313 VRZ524313 WBV524313 WLR524313 WVN524313 F589849 JB589849 SX589849 ACT589849 AMP589849 AWL589849 BGH589849 BQD589849 BZZ589849 CJV589849 CTR589849 DDN589849 DNJ589849 DXF589849 EHB589849 EQX589849 FAT589849 FKP589849 FUL589849 GEH589849 GOD589849 GXZ589849 HHV589849 HRR589849 IBN589849 ILJ589849 IVF589849 JFB589849 JOX589849 JYT589849 KIP589849 KSL589849 LCH589849 LMD589849 LVZ589849 MFV589849 MPR589849 MZN589849 NJJ589849 NTF589849 ODB589849 OMX589849 OWT589849 PGP589849 PQL589849 QAH589849 QKD589849 QTZ589849 RDV589849 RNR589849 RXN589849 SHJ589849 SRF589849 TBB589849 TKX589849 TUT589849 UEP589849 UOL589849 UYH589849 VID589849 VRZ589849 WBV589849 WLR589849 WVN589849 F655385 JB655385 SX655385 ACT655385 AMP655385 AWL655385 BGH655385 BQD655385 BZZ655385 CJV655385 CTR655385 DDN655385 DNJ655385 DXF655385 EHB655385 EQX655385 FAT655385 FKP655385 FUL655385 GEH655385 GOD655385 GXZ655385 HHV655385 HRR655385 IBN655385 ILJ655385 IVF655385 JFB655385 JOX655385 JYT655385 KIP655385 KSL655385 LCH655385 LMD655385 LVZ655385 MFV655385 MPR655385 MZN655385 NJJ655385 NTF655385 ODB655385 OMX655385 OWT655385 PGP655385 PQL655385 QAH655385 QKD655385 QTZ655385 RDV655385 RNR655385 RXN655385 SHJ655385 SRF655385 TBB655385 TKX655385 TUT655385 UEP655385 UOL655385 UYH655385 VID655385 VRZ655385 WBV655385 WLR655385 WVN655385 F720921 JB720921 SX720921 ACT720921 AMP720921 AWL720921 BGH720921 BQD720921 BZZ720921 CJV720921 CTR720921 DDN720921 DNJ720921 DXF720921 EHB720921 EQX720921 FAT720921 FKP720921 FUL720921 GEH720921 GOD720921 GXZ720921 HHV720921 HRR720921 IBN720921 ILJ720921 IVF720921 JFB720921 JOX720921 JYT720921 KIP720921 KSL720921 LCH720921 LMD720921 LVZ720921 MFV720921 MPR720921 MZN720921 NJJ720921 NTF720921 ODB720921 OMX720921 OWT720921 PGP720921 PQL720921 QAH720921 QKD720921 QTZ720921 RDV720921 RNR720921 RXN720921 SHJ720921 SRF720921 TBB720921 TKX720921 TUT720921 UEP720921 UOL720921 UYH720921 VID720921 VRZ720921 WBV720921 WLR720921 WVN720921 F786457 JB786457 SX786457 ACT786457 AMP786457 AWL786457 BGH786457 BQD786457 BZZ786457 CJV786457 CTR786457 DDN786457 DNJ786457 DXF786457 EHB786457 EQX786457 FAT786457 FKP786457 FUL786457 GEH786457 GOD786457 GXZ786457 HHV786457 HRR786457 IBN786457 ILJ786457 IVF786457 JFB786457 JOX786457 JYT786457 KIP786457 KSL786457 LCH786457 LMD786457 LVZ786457 MFV786457 MPR786457 MZN786457 NJJ786457 NTF786457 ODB786457 OMX786457 OWT786457 PGP786457 PQL786457 QAH786457 QKD786457 QTZ786457 RDV786457 RNR786457 RXN786457 SHJ786457 SRF786457 TBB786457 TKX786457 TUT786457 UEP786457 UOL786457 UYH786457 VID786457 VRZ786457 WBV786457 WLR786457 WVN786457 F851993 JB851993 SX851993 ACT851993 AMP851993 AWL851993 BGH851993 BQD851993 BZZ851993 CJV851993 CTR851993 DDN851993 DNJ851993 DXF851993 EHB851993 EQX851993 FAT851993 FKP851993 FUL851993 GEH851993 GOD851993 GXZ851993 HHV851993 HRR851993 IBN851993 ILJ851993 IVF851993 JFB851993 JOX851993 JYT851993 KIP851993 KSL851993 LCH851993 LMD851993 LVZ851993 MFV851993 MPR851993 MZN851993 NJJ851993 NTF851993 ODB851993 OMX851993 OWT851993 PGP851993 PQL851993 QAH851993 QKD851993 QTZ851993 RDV851993 RNR851993 RXN851993 SHJ851993 SRF851993 TBB851993 TKX851993 TUT851993 UEP851993 UOL851993 UYH851993 VID851993 VRZ851993 WBV851993 WLR851993 WVN851993 F917529 JB917529 SX917529 ACT917529 AMP917529 AWL917529 BGH917529 BQD917529 BZZ917529 CJV917529 CTR917529 DDN917529 DNJ917529 DXF917529 EHB917529 EQX917529 FAT917529 FKP917529 FUL917529 GEH917529 GOD917529 GXZ917529 HHV917529 HRR917529 IBN917529 ILJ917529 IVF917529 JFB917529 JOX917529 JYT917529 KIP917529 KSL917529 LCH917529 LMD917529 LVZ917529 MFV917529 MPR917529 MZN917529 NJJ917529 NTF917529 ODB917529 OMX917529 OWT917529 PGP917529 PQL917529 QAH917529 QKD917529 QTZ917529 RDV917529 RNR917529 RXN917529 SHJ917529 SRF917529 TBB917529 TKX917529 TUT917529 UEP917529 UOL917529 UYH917529 VID917529 VRZ917529 WBV917529 WLR917529 WVN917529 F983065 JB983065 SX983065 ACT983065 AMP983065 AWL983065 BGH983065 BQD983065 BZZ983065 CJV983065 CTR983065 DDN983065 DNJ983065 DXF983065 EHB983065 EQX983065 FAT983065 FKP983065 FUL983065 GEH983065 GOD983065 GXZ983065 HHV983065 HRR983065 IBN983065 ILJ983065 IVF983065 JFB983065 JOX983065 JYT983065 KIP983065 KSL983065 LCH983065 LMD983065 LVZ983065 MFV983065 MPR983065 MZN983065 NJJ983065 NTF983065 ODB983065 OMX983065 OWT983065 PGP983065 PQL983065 QAH983065 QKD983065 QTZ983065 RDV983065 RNR983065 RXN983065 SHJ983065 SRF983065 TBB983065 TKX983065 TUT983065 UEP983065 UOL983065 UYH983065 VID983065 VRZ983065 WBV983065 WLR983065 WVN983065 D23:E24 IZ23:JA24 SV23:SW24 ACR23:ACS24 AMN23:AMO24 AWJ23:AWK24 BGF23:BGG24 BQB23:BQC24 BZX23:BZY24 CJT23:CJU24 CTP23:CTQ24 DDL23:DDM24 DNH23:DNI24 DXD23:DXE24 EGZ23:EHA24 EQV23:EQW24 FAR23:FAS24 FKN23:FKO24 FUJ23:FUK24 GEF23:GEG24 GOB23:GOC24 GXX23:GXY24 HHT23:HHU24 HRP23:HRQ24 IBL23:IBM24 ILH23:ILI24 IVD23:IVE24 JEZ23:JFA24 JOV23:JOW24 JYR23:JYS24 KIN23:KIO24 KSJ23:KSK24 LCF23:LCG24 LMB23:LMC24 LVX23:LVY24 MFT23:MFU24 MPP23:MPQ24 MZL23:MZM24 NJH23:NJI24 NTD23:NTE24 OCZ23:ODA24 OMV23:OMW24 OWR23:OWS24 PGN23:PGO24 PQJ23:PQK24 QAF23:QAG24 QKB23:QKC24 QTX23:QTY24 RDT23:RDU24 RNP23:RNQ24 RXL23:RXM24 SHH23:SHI24 SRD23:SRE24 TAZ23:TBA24 TKV23:TKW24 TUR23:TUS24 UEN23:UEO24 UOJ23:UOK24 UYF23:UYG24 VIB23:VIC24 VRX23:VRY24 WBT23:WBU24 WLP23:WLQ24 WVL23:WVM24 D65559:E65560 IZ65559:JA65560 SV65559:SW65560 ACR65559:ACS65560 AMN65559:AMO65560 AWJ65559:AWK65560 BGF65559:BGG65560 BQB65559:BQC65560 BZX65559:BZY65560 CJT65559:CJU65560 CTP65559:CTQ65560 DDL65559:DDM65560 DNH65559:DNI65560 DXD65559:DXE65560 EGZ65559:EHA65560 EQV65559:EQW65560 FAR65559:FAS65560 FKN65559:FKO65560 FUJ65559:FUK65560 GEF65559:GEG65560 GOB65559:GOC65560 GXX65559:GXY65560 HHT65559:HHU65560 HRP65559:HRQ65560 IBL65559:IBM65560 ILH65559:ILI65560 IVD65559:IVE65560 JEZ65559:JFA65560 JOV65559:JOW65560 JYR65559:JYS65560 KIN65559:KIO65560 KSJ65559:KSK65560 LCF65559:LCG65560 LMB65559:LMC65560 LVX65559:LVY65560 MFT65559:MFU65560 MPP65559:MPQ65560 MZL65559:MZM65560 NJH65559:NJI65560 NTD65559:NTE65560 OCZ65559:ODA65560 OMV65559:OMW65560 OWR65559:OWS65560 PGN65559:PGO65560 PQJ65559:PQK65560 QAF65559:QAG65560 QKB65559:QKC65560 QTX65559:QTY65560 RDT65559:RDU65560 RNP65559:RNQ65560 RXL65559:RXM65560 SHH65559:SHI65560 SRD65559:SRE65560 TAZ65559:TBA65560 TKV65559:TKW65560 TUR65559:TUS65560 UEN65559:UEO65560 UOJ65559:UOK65560 UYF65559:UYG65560 VIB65559:VIC65560 VRX65559:VRY65560 WBT65559:WBU65560 WLP65559:WLQ65560 WVL65559:WVM65560 D131095:E131096 IZ131095:JA131096 SV131095:SW131096 ACR131095:ACS131096 AMN131095:AMO131096 AWJ131095:AWK131096 BGF131095:BGG131096 BQB131095:BQC131096 BZX131095:BZY131096 CJT131095:CJU131096 CTP131095:CTQ131096 DDL131095:DDM131096 DNH131095:DNI131096 DXD131095:DXE131096 EGZ131095:EHA131096 EQV131095:EQW131096 FAR131095:FAS131096 FKN131095:FKO131096 FUJ131095:FUK131096 GEF131095:GEG131096 GOB131095:GOC131096 GXX131095:GXY131096 HHT131095:HHU131096 HRP131095:HRQ131096 IBL131095:IBM131096 ILH131095:ILI131096 IVD131095:IVE131096 JEZ131095:JFA131096 JOV131095:JOW131096 JYR131095:JYS131096 KIN131095:KIO131096 KSJ131095:KSK131096 LCF131095:LCG131096 LMB131095:LMC131096 LVX131095:LVY131096 MFT131095:MFU131096 MPP131095:MPQ131096 MZL131095:MZM131096 NJH131095:NJI131096 NTD131095:NTE131096 OCZ131095:ODA131096 OMV131095:OMW131096 OWR131095:OWS131096 PGN131095:PGO131096 PQJ131095:PQK131096 QAF131095:QAG131096 QKB131095:QKC131096 QTX131095:QTY131096 RDT131095:RDU131096 RNP131095:RNQ131096 RXL131095:RXM131096 SHH131095:SHI131096 SRD131095:SRE131096 TAZ131095:TBA131096 TKV131095:TKW131096 TUR131095:TUS131096 UEN131095:UEO131096 UOJ131095:UOK131096 UYF131095:UYG131096 VIB131095:VIC131096 VRX131095:VRY131096 WBT131095:WBU131096 WLP131095:WLQ131096 WVL131095:WVM131096 D196631:E196632 IZ196631:JA196632 SV196631:SW196632 ACR196631:ACS196632 AMN196631:AMO196632 AWJ196631:AWK196632 BGF196631:BGG196632 BQB196631:BQC196632 BZX196631:BZY196632 CJT196631:CJU196632 CTP196631:CTQ196632 DDL196631:DDM196632 DNH196631:DNI196632 DXD196631:DXE196632 EGZ196631:EHA196632 EQV196631:EQW196632 FAR196631:FAS196632 FKN196631:FKO196632 FUJ196631:FUK196632 GEF196631:GEG196632 GOB196631:GOC196632 GXX196631:GXY196632 HHT196631:HHU196632 HRP196631:HRQ196632 IBL196631:IBM196632 ILH196631:ILI196632 IVD196631:IVE196632 JEZ196631:JFA196632 JOV196631:JOW196632 JYR196631:JYS196632 KIN196631:KIO196632 KSJ196631:KSK196632 LCF196631:LCG196632 LMB196631:LMC196632 LVX196631:LVY196632 MFT196631:MFU196632 MPP196631:MPQ196632 MZL196631:MZM196632 NJH196631:NJI196632 NTD196631:NTE196632 OCZ196631:ODA196632 OMV196631:OMW196632 OWR196631:OWS196632 PGN196631:PGO196632 PQJ196631:PQK196632 QAF196631:QAG196632 QKB196631:QKC196632 QTX196631:QTY196632 RDT196631:RDU196632 RNP196631:RNQ196632 RXL196631:RXM196632 SHH196631:SHI196632 SRD196631:SRE196632 TAZ196631:TBA196632 TKV196631:TKW196632 TUR196631:TUS196632 UEN196631:UEO196632 UOJ196631:UOK196632 UYF196631:UYG196632 VIB196631:VIC196632 VRX196631:VRY196632 WBT196631:WBU196632 WLP196631:WLQ196632 WVL196631:WVM196632 D262167:E262168 IZ262167:JA262168 SV262167:SW262168 ACR262167:ACS262168 AMN262167:AMO262168 AWJ262167:AWK262168 BGF262167:BGG262168 BQB262167:BQC262168 BZX262167:BZY262168 CJT262167:CJU262168 CTP262167:CTQ262168 DDL262167:DDM262168 DNH262167:DNI262168 DXD262167:DXE262168 EGZ262167:EHA262168 EQV262167:EQW262168 FAR262167:FAS262168 FKN262167:FKO262168 FUJ262167:FUK262168 GEF262167:GEG262168 GOB262167:GOC262168 GXX262167:GXY262168 HHT262167:HHU262168 HRP262167:HRQ262168 IBL262167:IBM262168 ILH262167:ILI262168 IVD262167:IVE262168 JEZ262167:JFA262168 JOV262167:JOW262168 JYR262167:JYS262168 KIN262167:KIO262168 KSJ262167:KSK262168 LCF262167:LCG262168 LMB262167:LMC262168 LVX262167:LVY262168 MFT262167:MFU262168 MPP262167:MPQ262168 MZL262167:MZM262168 NJH262167:NJI262168 NTD262167:NTE262168 OCZ262167:ODA262168 OMV262167:OMW262168 OWR262167:OWS262168 PGN262167:PGO262168 PQJ262167:PQK262168 QAF262167:QAG262168 QKB262167:QKC262168 QTX262167:QTY262168 RDT262167:RDU262168 RNP262167:RNQ262168 RXL262167:RXM262168 SHH262167:SHI262168 SRD262167:SRE262168 TAZ262167:TBA262168 TKV262167:TKW262168 TUR262167:TUS262168 UEN262167:UEO262168 UOJ262167:UOK262168 UYF262167:UYG262168 VIB262167:VIC262168 VRX262167:VRY262168 WBT262167:WBU262168 WLP262167:WLQ262168 WVL262167:WVM262168 D327703:E327704 IZ327703:JA327704 SV327703:SW327704 ACR327703:ACS327704 AMN327703:AMO327704 AWJ327703:AWK327704 BGF327703:BGG327704 BQB327703:BQC327704 BZX327703:BZY327704 CJT327703:CJU327704 CTP327703:CTQ327704 DDL327703:DDM327704 DNH327703:DNI327704 DXD327703:DXE327704 EGZ327703:EHA327704 EQV327703:EQW327704 FAR327703:FAS327704 FKN327703:FKO327704 FUJ327703:FUK327704 GEF327703:GEG327704 GOB327703:GOC327704 GXX327703:GXY327704 HHT327703:HHU327704 HRP327703:HRQ327704 IBL327703:IBM327704 ILH327703:ILI327704 IVD327703:IVE327704 JEZ327703:JFA327704 JOV327703:JOW327704 JYR327703:JYS327704 KIN327703:KIO327704 KSJ327703:KSK327704 LCF327703:LCG327704 LMB327703:LMC327704 LVX327703:LVY327704 MFT327703:MFU327704 MPP327703:MPQ327704 MZL327703:MZM327704 NJH327703:NJI327704 NTD327703:NTE327704 OCZ327703:ODA327704 OMV327703:OMW327704 OWR327703:OWS327704 PGN327703:PGO327704 PQJ327703:PQK327704 QAF327703:QAG327704 QKB327703:QKC327704 QTX327703:QTY327704 RDT327703:RDU327704 RNP327703:RNQ327704 RXL327703:RXM327704 SHH327703:SHI327704 SRD327703:SRE327704 TAZ327703:TBA327704 TKV327703:TKW327704 TUR327703:TUS327704 UEN327703:UEO327704 UOJ327703:UOK327704 UYF327703:UYG327704 VIB327703:VIC327704 VRX327703:VRY327704 WBT327703:WBU327704 WLP327703:WLQ327704 WVL327703:WVM327704 D393239:E393240 IZ393239:JA393240 SV393239:SW393240 ACR393239:ACS393240 AMN393239:AMO393240 AWJ393239:AWK393240 BGF393239:BGG393240 BQB393239:BQC393240 BZX393239:BZY393240 CJT393239:CJU393240 CTP393239:CTQ393240 DDL393239:DDM393240 DNH393239:DNI393240 DXD393239:DXE393240 EGZ393239:EHA393240 EQV393239:EQW393240 FAR393239:FAS393240 FKN393239:FKO393240 FUJ393239:FUK393240 GEF393239:GEG393240 GOB393239:GOC393240 GXX393239:GXY393240 HHT393239:HHU393240 HRP393239:HRQ393240 IBL393239:IBM393240 ILH393239:ILI393240 IVD393239:IVE393240 JEZ393239:JFA393240 JOV393239:JOW393240 JYR393239:JYS393240 KIN393239:KIO393240 KSJ393239:KSK393240 LCF393239:LCG393240 LMB393239:LMC393240 LVX393239:LVY393240 MFT393239:MFU393240 MPP393239:MPQ393240 MZL393239:MZM393240 NJH393239:NJI393240 NTD393239:NTE393240 OCZ393239:ODA393240 OMV393239:OMW393240 OWR393239:OWS393240 PGN393239:PGO393240 PQJ393239:PQK393240 QAF393239:QAG393240 QKB393239:QKC393240 QTX393239:QTY393240 RDT393239:RDU393240 RNP393239:RNQ393240 RXL393239:RXM393240 SHH393239:SHI393240 SRD393239:SRE393240 TAZ393239:TBA393240 TKV393239:TKW393240 TUR393239:TUS393240 UEN393239:UEO393240 UOJ393239:UOK393240 UYF393239:UYG393240 VIB393239:VIC393240 VRX393239:VRY393240 WBT393239:WBU393240 WLP393239:WLQ393240 WVL393239:WVM393240 D458775:E458776 IZ458775:JA458776 SV458775:SW458776 ACR458775:ACS458776 AMN458775:AMO458776 AWJ458775:AWK458776 BGF458775:BGG458776 BQB458775:BQC458776 BZX458775:BZY458776 CJT458775:CJU458776 CTP458775:CTQ458776 DDL458775:DDM458776 DNH458775:DNI458776 DXD458775:DXE458776 EGZ458775:EHA458776 EQV458775:EQW458776 FAR458775:FAS458776 FKN458775:FKO458776 FUJ458775:FUK458776 GEF458775:GEG458776 GOB458775:GOC458776 GXX458775:GXY458776 HHT458775:HHU458776 HRP458775:HRQ458776 IBL458775:IBM458776 ILH458775:ILI458776 IVD458775:IVE458776 JEZ458775:JFA458776 JOV458775:JOW458776 JYR458775:JYS458776 KIN458775:KIO458776 KSJ458775:KSK458776 LCF458775:LCG458776 LMB458775:LMC458776 LVX458775:LVY458776 MFT458775:MFU458776 MPP458775:MPQ458776 MZL458775:MZM458776 NJH458775:NJI458776 NTD458775:NTE458776 OCZ458775:ODA458776 OMV458775:OMW458776 OWR458775:OWS458776 PGN458775:PGO458776 PQJ458775:PQK458776 QAF458775:QAG458776 QKB458775:QKC458776 QTX458775:QTY458776 RDT458775:RDU458776 RNP458775:RNQ458776 RXL458775:RXM458776 SHH458775:SHI458776 SRD458775:SRE458776 TAZ458775:TBA458776 TKV458775:TKW458776 TUR458775:TUS458776 UEN458775:UEO458776 UOJ458775:UOK458776 UYF458775:UYG458776 VIB458775:VIC458776 VRX458775:VRY458776 WBT458775:WBU458776 WLP458775:WLQ458776 WVL458775:WVM458776 D524311:E524312 IZ524311:JA524312 SV524311:SW524312 ACR524311:ACS524312 AMN524311:AMO524312 AWJ524311:AWK524312 BGF524311:BGG524312 BQB524311:BQC524312 BZX524311:BZY524312 CJT524311:CJU524312 CTP524311:CTQ524312 DDL524311:DDM524312 DNH524311:DNI524312 DXD524311:DXE524312 EGZ524311:EHA524312 EQV524311:EQW524312 FAR524311:FAS524312 FKN524311:FKO524312 FUJ524311:FUK524312 GEF524311:GEG524312 GOB524311:GOC524312 GXX524311:GXY524312 HHT524311:HHU524312 HRP524311:HRQ524312 IBL524311:IBM524312 ILH524311:ILI524312 IVD524311:IVE524312 JEZ524311:JFA524312 JOV524311:JOW524312 JYR524311:JYS524312 KIN524311:KIO524312 KSJ524311:KSK524312 LCF524311:LCG524312 LMB524311:LMC524312 LVX524311:LVY524312 MFT524311:MFU524312 MPP524311:MPQ524312 MZL524311:MZM524312 NJH524311:NJI524312 NTD524311:NTE524312 OCZ524311:ODA524312 OMV524311:OMW524312 OWR524311:OWS524312 PGN524311:PGO524312 PQJ524311:PQK524312 QAF524311:QAG524312 QKB524311:QKC524312 QTX524311:QTY524312 RDT524311:RDU524312 RNP524311:RNQ524312 RXL524311:RXM524312 SHH524311:SHI524312 SRD524311:SRE524312 TAZ524311:TBA524312 TKV524311:TKW524312 TUR524311:TUS524312 UEN524311:UEO524312 UOJ524311:UOK524312 UYF524311:UYG524312 VIB524311:VIC524312 VRX524311:VRY524312 WBT524311:WBU524312 WLP524311:WLQ524312 WVL524311:WVM524312 D589847:E589848 IZ589847:JA589848 SV589847:SW589848 ACR589847:ACS589848 AMN589847:AMO589848 AWJ589847:AWK589848 BGF589847:BGG589848 BQB589847:BQC589848 BZX589847:BZY589848 CJT589847:CJU589848 CTP589847:CTQ589848 DDL589847:DDM589848 DNH589847:DNI589848 DXD589847:DXE589848 EGZ589847:EHA589848 EQV589847:EQW589848 FAR589847:FAS589848 FKN589847:FKO589848 FUJ589847:FUK589848 GEF589847:GEG589848 GOB589847:GOC589848 GXX589847:GXY589848 HHT589847:HHU589848 HRP589847:HRQ589848 IBL589847:IBM589848 ILH589847:ILI589848 IVD589847:IVE589848 JEZ589847:JFA589848 JOV589847:JOW589848 JYR589847:JYS589848 KIN589847:KIO589848 KSJ589847:KSK589848 LCF589847:LCG589848 LMB589847:LMC589848 LVX589847:LVY589848 MFT589847:MFU589848 MPP589847:MPQ589848 MZL589847:MZM589848 NJH589847:NJI589848 NTD589847:NTE589848 OCZ589847:ODA589848 OMV589847:OMW589848 OWR589847:OWS589848 PGN589847:PGO589848 PQJ589847:PQK589848 QAF589847:QAG589848 QKB589847:QKC589848 QTX589847:QTY589848 RDT589847:RDU589848 RNP589847:RNQ589848 RXL589847:RXM589848 SHH589847:SHI589848 SRD589847:SRE589848 TAZ589847:TBA589848 TKV589847:TKW589848 TUR589847:TUS589848 UEN589847:UEO589848 UOJ589847:UOK589848 UYF589847:UYG589848 VIB589847:VIC589848 VRX589847:VRY589848 WBT589847:WBU589848 WLP589847:WLQ589848 WVL589847:WVM589848 D655383:E655384 IZ655383:JA655384 SV655383:SW655384 ACR655383:ACS655384 AMN655383:AMO655384 AWJ655383:AWK655384 BGF655383:BGG655384 BQB655383:BQC655384 BZX655383:BZY655384 CJT655383:CJU655384 CTP655383:CTQ655384 DDL655383:DDM655384 DNH655383:DNI655384 DXD655383:DXE655384 EGZ655383:EHA655384 EQV655383:EQW655384 FAR655383:FAS655384 FKN655383:FKO655384 FUJ655383:FUK655384 GEF655383:GEG655384 GOB655383:GOC655384 GXX655383:GXY655384 HHT655383:HHU655384 HRP655383:HRQ655384 IBL655383:IBM655384 ILH655383:ILI655384 IVD655383:IVE655384 JEZ655383:JFA655384 JOV655383:JOW655384 JYR655383:JYS655384 KIN655383:KIO655384 KSJ655383:KSK655384 LCF655383:LCG655384 LMB655383:LMC655384 LVX655383:LVY655384 MFT655383:MFU655384 MPP655383:MPQ655384 MZL655383:MZM655384 NJH655383:NJI655384 NTD655383:NTE655384 OCZ655383:ODA655384 OMV655383:OMW655384 OWR655383:OWS655384 PGN655383:PGO655384 PQJ655383:PQK655384 QAF655383:QAG655384 QKB655383:QKC655384 QTX655383:QTY655384 RDT655383:RDU655384 RNP655383:RNQ655384 RXL655383:RXM655384 SHH655383:SHI655384 SRD655383:SRE655384 TAZ655383:TBA655384 TKV655383:TKW655384 TUR655383:TUS655384 UEN655383:UEO655384 UOJ655383:UOK655384 UYF655383:UYG655384 VIB655383:VIC655384 VRX655383:VRY655384 WBT655383:WBU655384 WLP655383:WLQ655384 WVL655383:WVM655384 D720919:E720920 IZ720919:JA720920 SV720919:SW720920 ACR720919:ACS720920 AMN720919:AMO720920 AWJ720919:AWK720920 BGF720919:BGG720920 BQB720919:BQC720920 BZX720919:BZY720920 CJT720919:CJU720920 CTP720919:CTQ720920 DDL720919:DDM720920 DNH720919:DNI720920 DXD720919:DXE720920 EGZ720919:EHA720920 EQV720919:EQW720920 FAR720919:FAS720920 FKN720919:FKO720920 FUJ720919:FUK720920 GEF720919:GEG720920 GOB720919:GOC720920 GXX720919:GXY720920 HHT720919:HHU720920 HRP720919:HRQ720920 IBL720919:IBM720920 ILH720919:ILI720920 IVD720919:IVE720920 JEZ720919:JFA720920 JOV720919:JOW720920 JYR720919:JYS720920 KIN720919:KIO720920 KSJ720919:KSK720920 LCF720919:LCG720920 LMB720919:LMC720920 LVX720919:LVY720920 MFT720919:MFU720920 MPP720919:MPQ720920 MZL720919:MZM720920 NJH720919:NJI720920 NTD720919:NTE720920 OCZ720919:ODA720920 OMV720919:OMW720920 OWR720919:OWS720920 PGN720919:PGO720920 PQJ720919:PQK720920 QAF720919:QAG720920 QKB720919:QKC720920 QTX720919:QTY720920 RDT720919:RDU720920 RNP720919:RNQ720920 RXL720919:RXM720920 SHH720919:SHI720920 SRD720919:SRE720920 TAZ720919:TBA720920 TKV720919:TKW720920 TUR720919:TUS720920 UEN720919:UEO720920 UOJ720919:UOK720920 UYF720919:UYG720920 VIB720919:VIC720920 VRX720919:VRY720920 WBT720919:WBU720920 WLP720919:WLQ720920 WVL720919:WVM720920 D786455:E786456 IZ786455:JA786456 SV786455:SW786456 ACR786455:ACS786456 AMN786455:AMO786456 AWJ786455:AWK786456 BGF786455:BGG786456 BQB786455:BQC786456 BZX786455:BZY786456 CJT786455:CJU786456 CTP786455:CTQ786456 DDL786455:DDM786456 DNH786455:DNI786456 DXD786455:DXE786456 EGZ786455:EHA786456 EQV786455:EQW786456 FAR786455:FAS786456 FKN786455:FKO786456 FUJ786455:FUK786456 GEF786455:GEG786456 GOB786455:GOC786456 GXX786455:GXY786456 HHT786455:HHU786456 HRP786455:HRQ786456 IBL786455:IBM786456 ILH786455:ILI786456 IVD786455:IVE786456 JEZ786455:JFA786456 JOV786455:JOW786456 JYR786455:JYS786456 KIN786455:KIO786456 KSJ786455:KSK786456 LCF786455:LCG786456 LMB786455:LMC786456 LVX786455:LVY786456 MFT786455:MFU786456 MPP786455:MPQ786456 MZL786455:MZM786456 NJH786455:NJI786456 NTD786455:NTE786456 OCZ786455:ODA786456 OMV786455:OMW786456 OWR786455:OWS786456 PGN786455:PGO786456 PQJ786455:PQK786456 QAF786455:QAG786456 QKB786455:QKC786456 QTX786455:QTY786456 RDT786455:RDU786456 RNP786455:RNQ786456 RXL786455:RXM786456 SHH786455:SHI786456 SRD786455:SRE786456 TAZ786455:TBA786456 TKV786455:TKW786456 TUR786455:TUS786456 UEN786455:UEO786456 UOJ786455:UOK786456 UYF786455:UYG786456 VIB786455:VIC786456 VRX786455:VRY786456 WBT786455:WBU786456 WLP786455:WLQ786456 WVL786455:WVM786456 D851991:E851992 IZ851991:JA851992 SV851991:SW851992 ACR851991:ACS851992 AMN851991:AMO851992 AWJ851991:AWK851992 BGF851991:BGG851992 BQB851991:BQC851992 BZX851991:BZY851992 CJT851991:CJU851992 CTP851991:CTQ851992 DDL851991:DDM851992 DNH851991:DNI851992 DXD851991:DXE851992 EGZ851991:EHA851992 EQV851991:EQW851992 FAR851991:FAS851992 FKN851991:FKO851992 FUJ851991:FUK851992 GEF851991:GEG851992 GOB851991:GOC851992 GXX851991:GXY851992 HHT851991:HHU851992 HRP851991:HRQ851992 IBL851991:IBM851992 ILH851991:ILI851992 IVD851991:IVE851992 JEZ851991:JFA851992 JOV851991:JOW851992 JYR851991:JYS851992 KIN851991:KIO851992 KSJ851991:KSK851992 LCF851991:LCG851992 LMB851991:LMC851992 LVX851991:LVY851992 MFT851991:MFU851992 MPP851991:MPQ851992 MZL851991:MZM851992 NJH851991:NJI851992 NTD851991:NTE851992 OCZ851991:ODA851992 OMV851991:OMW851992 OWR851991:OWS851992 PGN851991:PGO851992 PQJ851991:PQK851992 QAF851991:QAG851992 QKB851991:QKC851992 QTX851991:QTY851992 RDT851991:RDU851992 RNP851991:RNQ851992 RXL851991:RXM851992 SHH851991:SHI851992 SRD851991:SRE851992 TAZ851991:TBA851992 TKV851991:TKW851992 TUR851991:TUS851992 UEN851991:UEO851992 UOJ851991:UOK851992 UYF851991:UYG851992 VIB851991:VIC851992 VRX851991:VRY851992 WBT851991:WBU851992 WLP851991:WLQ851992 WVL851991:WVM851992 D917527:E917528 IZ917527:JA917528 SV917527:SW917528 ACR917527:ACS917528 AMN917527:AMO917528 AWJ917527:AWK917528 BGF917527:BGG917528 BQB917527:BQC917528 BZX917527:BZY917528 CJT917527:CJU917528 CTP917527:CTQ917528 DDL917527:DDM917528 DNH917527:DNI917528 DXD917527:DXE917528 EGZ917527:EHA917528 EQV917527:EQW917528 FAR917527:FAS917528 FKN917527:FKO917528 FUJ917527:FUK917528 GEF917527:GEG917528 GOB917527:GOC917528 GXX917527:GXY917528 HHT917527:HHU917528 HRP917527:HRQ917528 IBL917527:IBM917528 ILH917527:ILI917528 IVD917527:IVE917528 JEZ917527:JFA917528 JOV917527:JOW917528 JYR917527:JYS917528 KIN917527:KIO917528 KSJ917527:KSK917528 LCF917527:LCG917528 LMB917527:LMC917528 LVX917527:LVY917528 MFT917527:MFU917528 MPP917527:MPQ917528 MZL917527:MZM917528 NJH917527:NJI917528 NTD917527:NTE917528 OCZ917527:ODA917528 OMV917527:OMW917528 OWR917527:OWS917528 PGN917527:PGO917528 PQJ917527:PQK917528 QAF917527:QAG917528 QKB917527:QKC917528 QTX917527:QTY917528 RDT917527:RDU917528 RNP917527:RNQ917528 RXL917527:RXM917528 SHH917527:SHI917528 SRD917527:SRE917528 TAZ917527:TBA917528 TKV917527:TKW917528 TUR917527:TUS917528 UEN917527:UEO917528 UOJ917527:UOK917528 UYF917527:UYG917528 VIB917527:VIC917528 VRX917527:VRY917528 WBT917527:WBU917528 WLP917527:WLQ917528 WVL917527:WVM917528 D983063:E983064 IZ983063:JA983064 SV983063:SW983064 ACR983063:ACS983064 AMN983063:AMO983064 AWJ983063:AWK983064 BGF983063:BGG983064 BQB983063:BQC983064 BZX983063:BZY983064 CJT983063:CJU983064 CTP983063:CTQ983064 DDL983063:DDM983064 DNH983063:DNI983064 DXD983063:DXE983064 EGZ983063:EHA983064 EQV983063:EQW983064 FAR983063:FAS983064 FKN983063:FKO983064 FUJ983063:FUK983064 GEF983063:GEG983064 GOB983063:GOC983064 GXX983063:GXY983064 HHT983063:HHU983064 HRP983063:HRQ983064 IBL983063:IBM983064 ILH983063:ILI983064 IVD983063:IVE983064 JEZ983063:JFA983064 JOV983063:JOW983064 JYR983063:JYS983064 KIN983063:KIO983064 KSJ983063:KSK983064 LCF983063:LCG983064 LMB983063:LMC983064 LVX983063:LVY983064 MFT983063:MFU983064 MPP983063:MPQ983064 MZL983063:MZM983064 NJH983063:NJI983064 NTD983063:NTE983064 OCZ983063:ODA983064 OMV983063:OMW983064 OWR983063:OWS983064 PGN983063:PGO983064 PQJ983063:PQK983064 QAF983063:QAG983064 QKB983063:QKC983064 QTX983063:QTY983064 RDT983063:RDU983064 RNP983063:RNQ983064 RXL983063:RXM983064 SHH983063:SHI983064 SRD983063:SRE983064 TAZ983063:TBA983064 TKV983063:TKW983064 TUR983063:TUS983064 UEN983063:UEO983064 UOJ983063:UOK983064 UYF983063:UYG983064 VIB983063:VIC983064 VRX983063:VRY983064 WBT983063:WBU983064 WLP983063:WLQ983064 WVL983063:WVM983064" xr:uid="{B2481044-FFC5-4B87-9973-40D4199F8157}"/>
  </dataValidations>
  <printOptions horizontalCentered="1"/>
  <pageMargins left="0.59055118110236227" right="0.59055118110236227" top="0.59055118110236227" bottom="0.59055118110236227" header="0.51181102362204722" footer="0.51181102362204722"/>
  <pageSetup paperSize="9" scale="96" orientation="portrait"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8F86E-CC00-4A28-B088-1D2D19BF4F94}">
  <sheetPr codeName="Sheet49">
    <tabColor rgb="FF66FFFF"/>
  </sheetPr>
  <dimension ref="A1:BA45"/>
  <sheetViews>
    <sheetView showGridLines="0" view="pageBreakPreview" zoomScale="85" zoomScaleNormal="100" zoomScaleSheetLayoutView="85" workbookViewId="0">
      <selection activeCell="A10" sqref="A10:AG10"/>
    </sheetView>
  </sheetViews>
  <sheetFormatPr defaultColWidth="9.5546875" defaultRowHeight="13.2"/>
  <cols>
    <col min="1" max="1" width="6.6640625" style="653" customWidth="1"/>
    <col min="2" max="2" width="15.6640625" style="653" customWidth="1"/>
    <col min="3" max="32" width="2.88671875" style="653" customWidth="1"/>
    <col min="33" max="33" width="5.6640625" style="653" customWidth="1"/>
    <col min="34" max="34" width="9.5546875" style="653" customWidth="1"/>
    <col min="35" max="37" width="9.5546875" style="653"/>
    <col min="38" max="38" width="2.88671875" style="653" customWidth="1"/>
    <col min="39" max="39" width="5.109375" style="653" customWidth="1"/>
    <col min="40" max="16384" width="9.5546875" style="653"/>
  </cols>
  <sheetData>
    <row r="1" spans="1:53" ht="14.4">
      <c r="AG1" s="139" t="s">
        <v>1531</v>
      </c>
    </row>
    <row r="4" spans="1:53" ht="19.2">
      <c r="A4" s="2254" t="s">
        <v>1308</v>
      </c>
      <c r="B4" s="2254"/>
      <c r="C4" s="2254"/>
      <c r="D4" s="2254"/>
      <c r="E4" s="2254"/>
      <c r="F4" s="2254"/>
      <c r="G4" s="2254"/>
      <c r="H4" s="2254"/>
      <c r="I4" s="2254"/>
      <c r="J4" s="2254"/>
      <c r="K4" s="2254"/>
      <c r="L4" s="2254"/>
      <c r="M4" s="2254"/>
      <c r="N4" s="2254"/>
      <c r="O4" s="2254"/>
      <c r="P4" s="2254"/>
      <c r="Q4" s="2254"/>
      <c r="R4" s="2254"/>
      <c r="S4" s="2254"/>
      <c r="T4" s="2254"/>
      <c r="U4" s="2254"/>
      <c r="V4" s="2254"/>
      <c r="W4" s="2254"/>
      <c r="X4" s="2254"/>
      <c r="Y4" s="2254"/>
      <c r="Z4" s="2254"/>
      <c r="AA4" s="2254"/>
      <c r="AB4" s="2254"/>
      <c r="AC4" s="2254"/>
      <c r="AD4" s="2254"/>
      <c r="AE4" s="2254"/>
      <c r="AF4" s="2254"/>
      <c r="AG4" s="2254"/>
      <c r="AH4" s="1046"/>
      <c r="AI4" s="1046"/>
      <c r="AJ4" s="1046"/>
      <c r="AK4" s="1046"/>
      <c r="AL4" s="1046"/>
      <c r="AM4" s="1046"/>
      <c r="AN4" s="1046"/>
      <c r="AO4" s="1046"/>
      <c r="AP4" s="1046"/>
      <c r="AQ4" s="1046"/>
      <c r="AR4" s="1046"/>
      <c r="AS4" s="1046"/>
      <c r="AT4" s="1046"/>
      <c r="AU4" s="1046"/>
      <c r="AV4" s="1046"/>
      <c r="AW4" s="1046"/>
      <c r="AX4" s="1046"/>
      <c r="AY4" s="1046"/>
      <c r="AZ4" s="1046"/>
      <c r="BA4" s="1046"/>
    </row>
    <row r="5" spans="1:53" ht="19.2">
      <c r="A5" s="2261" t="s">
        <v>1107</v>
      </c>
      <c r="B5" s="2261"/>
      <c r="C5" s="2261"/>
      <c r="D5" s="2261"/>
      <c r="E5" s="2261"/>
      <c r="F5" s="2261"/>
      <c r="G5" s="2261"/>
      <c r="H5" s="2261"/>
      <c r="I5" s="2261"/>
      <c r="J5" s="2261"/>
      <c r="K5" s="2261"/>
      <c r="L5" s="2261"/>
      <c r="M5" s="2261"/>
      <c r="N5" s="2261"/>
      <c r="O5" s="2261"/>
      <c r="P5" s="2261"/>
      <c r="Q5" s="2261"/>
      <c r="R5" s="2261"/>
      <c r="S5" s="2261"/>
      <c r="T5" s="2261"/>
      <c r="U5" s="2261"/>
      <c r="V5" s="2261"/>
      <c r="W5" s="2261"/>
      <c r="X5" s="2261"/>
      <c r="Y5" s="2261"/>
      <c r="Z5" s="2261"/>
      <c r="AA5" s="2261"/>
      <c r="AB5" s="2261"/>
      <c r="AC5" s="2261"/>
      <c r="AD5" s="2261"/>
      <c r="AE5" s="2261"/>
      <c r="AF5" s="2261"/>
      <c r="AG5" s="2261"/>
      <c r="AH5" s="1046"/>
      <c r="AI5" s="1046"/>
      <c r="AJ5" s="1046"/>
      <c r="AK5" s="1046"/>
      <c r="AL5" s="1046"/>
      <c r="AM5" s="1046"/>
      <c r="AN5" s="1046"/>
      <c r="AO5" s="1046"/>
      <c r="AP5" s="1046"/>
      <c r="AQ5" s="1046"/>
      <c r="AR5" s="1046"/>
      <c r="AS5" s="1046"/>
      <c r="AT5" s="1046"/>
      <c r="AU5" s="1046"/>
      <c r="AV5" s="1046"/>
      <c r="AW5" s="1046"/>
      <c r="AX5" s="1046"/>
      <c r="AY5" s="1046"/>
      <c r="AZ5" s="1046"/>
      <c r="BA5" s="1046"/>
    </row>
    <row r="8" spans="1:53" ht="31.5" customHeight="1">
      <c r="A8" s="2255" t="s">
        <v>1074</v>
      </c>
      <c r="B8" s="2255"/>
      <c r="C8" s="2255"/>
      <c r="D8" s="2255"/>
      <c r="E8" s="2255"/>
      <c r="F8" s="2255"/>
      <c r="G8" s="2255"/>
      <c r="H8" s="2255"/>
      <c r="I8" s="2255"/>
      <c r="J8" s="2255"/>
      <c r="K8" s="2255"/>
      <c r="L8" s="2255"/>
      <c r="M8" s="2255"/>
      <c r="N8" s="2255"/>
      <c r="O8" s="2255"/>
      <c r="P8" s="2255"/>
      <c r="Q8" s="2255"/>
      <c r="R8" s="2255"/>
      <c r="S8" s="2255"/>
      <c r="T8" s="2255"/>
      <c r="U8" s="2255"/>
      <c r="V8" s="2255"/>
      <c r="W8" s="2255"/>
      <c r="X8" s="2255"/>
      <c r="Y8" s="2255"/>
      <c r="Z8" s="2255"/>
      <c r="AA8" s="2255"/>
      <c r="AB8" s="2255"/>
      <c r="AC8" s="2255"/>
      <c r="AD8" s="2255"/>
      <c r="AE8" s="2255"/>
      <c r="AF8" s="2255"/>
      <c r="AG8" s="2255"/>
      <c r="AH8" s="1047"/>
      <c r="AI8" s="1047"/>
      <c r="AJ8" s="1047"/>
      <c r="AK8" s="1047"/>
      <c r="AL8" s="1047"/>
      <c r="AM8" s="1047"/>
      <c r="AN8" s="1047"/>
      <c r="AO8" s="1047"/>
      <c r="AP8" s="1047"/>
      <c r="AQ8" s="1047"/>
      <c r="AR8" s="1047"/>
      <c r="AS8" s="1047"/>
      <c r="AT8" s="1047"/>
      <c r="AU8" s="1047"/>
      <c r="AV8" s="1047"/>
      <c r="AW8" s="1047"/>
      <c r="AX8" s="1047"/>
      <c r="AY8" s="1047"/>
      <c r="AZ8" s="1047"/>
    </row>
    <row r="9" spans="1:53" ht="21" customHeight="1"/>
    <row r="10" spans="1:53" ht="21" customHeight="1">
      <c r="A10" s="2264" t="s">
        <v>940</v>
      </c>
      <c r="B10" s="2264"/>
      <c r="C10" s="2264"/>
      <c r="D10" s="2264"/>
      <c r="E10" s="2264"/>
      <c r="F10" s="2264"/>
      <c r="G10" s="2264"/>
      <c r="H10" s="2264"/>
      <c r="I10" s="2264"/>
      <c r="J10" s="2264"/>
      <c r="K10" s="2264"/>
      <c r="L10" s="2264"/>
      <c r="M10" s="2264"/>
      <c r="N10" s="2264"/>
      <c r="O10" s="2264"/>
      <c r="P10" s="2264"/>
      <c r="Q10" s="2264"/>
      <c r="R10" s="2264"/>
      <c r="S10" s="2264"/>
      <c r="T10" s="2264"/>
      <c r="U10" s="2264"/>
      <c r="V10" s="2264"/>
      <c r="W10" s="2264"/>
      <c r="X10" s="2264"/>
      <c r="Y10" s="2264"/>
      <c r="Z10" s="2264"/>
      <c r="AA10" s="2264"/>
      <c r="AB10" s="2264"/>
      <c r="AC10" s="2264"/>
      <c r="AD10" s="2264"/>
      <c r="AE10" s="2264"/>
      <c r="AF10" s="2264"/>
      <c r="AG10" s="2264"/>
    </row>
    <row r="11" spans="1:53" ht="15" customHeight="1">
      <c r="A11" s="898"/>
      <c r="B11" s="898"/>
      <c r="C11" s="898"/>
      <c r="D11" s="898"/>
      <c r="E11" s="898"/>
      <c r="F11" s="898"/>
      <c r="G11" s="898"/>
      <c r="H11" s="898"/>
      <c r="I11" s="898"/>
      <c r="J11" s="898"/>
      <c r="K11" s="898"/>
      <c r="L11" s="898"/>
      <c r="M11" s="898"/>
      <c r="N11" s="898"/>
      <c r="O11" s="898"/>
      <c r="P11" s="898"/>
      <c r="Q11" s="898"/>
      <c r="R11" s="898"/>
      <c r="S11" s="898"/>
      <c r="T11" s="898"/>
      <c r="U11" s="898"/>
      <c r="V11" s="898"/>
      <c r="W11" s="898"/>
      <c r="X11" s="898"/>
    </row>
    <row r="12" spans="1:53" ht="21" customHeight="1">
      <c r="A12" s="898" t="s">
        <v>157</v>
      </c>
      <c r="B12" s="898"/>
      <c r="C12" s="898"/>
      <c r="D12" s="898"/>
      <c r="E12" s="898"/>
      <c r="F12" s="898"/>
      <c r="G12" s="898"/>
      <c r="H12" s="898"/>
      <c r="I12" s="898"/>
      <c r="J12" s="898"/>
      <c r="K12" s="898"/>
      <c r="L12" s="898"/>
      <c r="M12" s="898"/>
      <c r="N12" s="898"/>
      <c r="O12" s="898"/>
      <c r="P12" s="898"/>
      <c r="Q12" s="898"/>
      <c r="R12" s="898"/>
      <c r="S12" s="898"/>
      <c r="T12" s="898"/>
      <c r="U12" s="898"/>
      <c r="V12" s="898"/>
      <c r="W12" s="898"/>
      <c r="X12" s="898"/>
    </row>
    <row r="13" spans="1:53" ht="30" customHeight="1">
      <c r="A13" s="2257" t="s">
        <v>158</v>
      </c>
      <c r="B13" s="2257"/>
      <c r="C13" s="2258" t="str">
        <f>IF(基本情報!D13="","",基本情報!D13)</f>
        <v/>
      </c>
      <c r="D13" s="2259"/>
      <c r="E13" s="2259"/>
      <c r="F13" s="2259"/>
      <c r="G13" s="2259"/>
      <c r="H13" s="2259"/>
      <c r="I13" s="2259"/>
      <c r="J13" s="2259"/>
      <c r="K13" s="2259"/>
      <c r="L13" s="2259"/>
      <c r="M13" s="2259"/>
      <c r="N13" s="2259"/>
      <c r="O13" s="2259"/>
      <c r="P13" s="2259"/>
      <c r="Q13" s="2259"/>
      <c r="R13" s="2259"/>
      <c r="S13" s="2259"/>
      <c r="T13" s="2259"/>
      <c r="U13" s="2259"/>
      <c r="V13" s="2259"/>
      <c r="W13" s="2259"/>
      <c r="X13" s="2259"/>
      <c r="Y13" s="2259"/>
      <c r="Z13" s="2259"/>
      <c r="AA13" s="2259"/>
      <c r="AB13" s="2259"/>
      <c r="AC13" s="2259"/>
      <c r="AD13" s="2259"/>
      <c r="AE13" s="2259"/>
      <c r="AF13" s="2259"/>
      <c r="AG13" s="2260"/>
    </row>
    <row r="14" spans="1:53" ht="30" customHeight="1">
      <c r="A14" s="2257" t="s">
        <v>159</v>
      </c>
      <c r="B14" s="2257"/>
      <c r="C14" s="2258" t="str">
        <f>IF('交-別添２-1_適合確認'!C14:AG14="","",'交-別添２-1_適合確認'!C14:AG14)</f>
        <v/>
      </c>
      <c r="D14" s="2259"/>
      <c r="E14" s="2259"/>
      <c r="F14" s="2259"/>
      <c r="G14" s="2259"/>
      <c r="H14" s="2259"/>
      <c r="I14" s="2259"/>
      <c r="J14" s="2259"/>
      <c r="K14" s="2259"/>
      <c r="L14" s="2259"/>
      <c r="M14" s="2259"/>
      <c r="N14" s="2259"/>
      <c r="O14" s="2259"/>
      <c r="P14" s="2259"/>
      <c r="Q14" s="2259"/>
      <c r="R14" s="2259"/>
      <c r="S14" s="2259"/>
      <c r="T14" s="2259"/>
      <c r="U14" s="2259"/>
      <c r="V14" s="2259"/>
      <c r="W14" s="2259"/>
      <c r="X14" s="2259"/>
      <c r="Y14" s="2259"/>
      <c r="Z14" s="2259"/>
      <c r="AA14" s="2259"/>
      <c r="AB14" s="2259"/>
      <c r="AC14" s="2259"/>
      <c r="AD14" s="2259"/>
      <c r="AE14" s="2259"/>
      <c r="AF14" s="2259"/>
      <c r="AG14" s="2260"/>
    </row>
    <row r="15" spans="1:53" ht="30" customHeight="1">
      <c r="A15" s="2256" t="s">
        <v>1235</v>
      </c>
      <c r="B15" s="2256"/>
      <c r="C15" s="2262"/>
      <c r="D15" s="2263"/>
      <c r="E15" s="2263"/>
      <c r="F15" s="2263"/>
      <c r="G15" s="2263"/>
      <c r="H15" s="1351" t="s">
        <v>155</v>
      </c>
      <c r="I15" s="2267"/>
      <c r="J15" s="2267"/>
      <c r="K15" s="2267"/>
      <c r="L15" s="2267"/>
      <c r="M15" s="2267"/>
      <c r="N15" s="2267"/>
      <c r="O15" s="1351" t="s">
        <v>116</v>
      </c>
      <c r="P15" s="1315" t="s">
        <v>1186</v>
      </c>
      <c r="R15" s="1316"/>
      <c r="S15" s="1315" t="s">
        <v>1187</v>
      </c>
      <c r="T15" s="1315" t="s">
        <v>1188</v>
      </c>
      <c r="U15" s="1354"/>
      <c r="V15" s="1316"/>
      <c r="W15" s="1315" t="s">
        <v>1187</v>
      </c>
      <c r="Y15" s="2266" t="s">
        <v>1253</v>
      </c>
      <c r="Z15" s="2266"/>
      <c r="AA15" s="2266"/>
      <c r="AB15" s="2266"/>
      <c r="AC15" s="2265"/>
      <c r="AD15" s="2265"/>
      <c r="AE15" s="2265"/>
      <c r="AF15" s="2265"/>
      <c r="AG15" s="1352" t="s">
        <v>1189</v>
      </c>
      <c r="AH15" s="1127"/>
    </row>
    <row r="16" spans="1:53" ht="30" customHeight="1">
      <c r="A16" s="2257" t="s">
        <v>1236</v>
      </c>
      <c r="B16" s="2257"/>
      <c r="C16" s="2262"/>
      <c r="D16" s="2263"/>
      <c r="E16" s="2263"/>
      <c r="F16" s="2263"/>
      <c r="G16" s="2263"/>
      <c r="H16" s="1351" t="s">
        <v>155</v>
      </c>
      <c r="I16" s="2267"/>
      <c r="J16" s="2267"/>
      <c r="K16" s="2267"/>
      <c r="L16" s="2267"/>
      <c r="M16" s="2267"/>
      <c r="N16" s="2267"/>
      <c r="O16" s="1351" t="s">
        <v>116</v>
      </c>
      <c r="P16" s="1355"/>
      <c r="Q16" s="1351"/>
      <c r="R16" s="1347"/>
      <c r="S16" s="1347"/>
      <c r="T16" s="1347"/>
      <c r="U16" s="1336"/>
      <c r="V16" s="1353"/>
      <c r="W16" s="1353"/>
      <c r="X16" s="1353"/>
      <c r="Y16" s="1353"/>
      <c r="Z16" s="1353"/>
      <c r="AA16" s="1353"/>
      <c r="AB16" s="1353"/>
      <c r="AC16" s="1353"/>
      <c r="AD16" s="1353"/>
      <c r="AE16" s="1353"/>
      <c r="AF16" s="1353"/>
      <c r="AG16" s="1337"/>
    </row>
    <row r="17" spans="1:37" ht="21" customHeight="1">
      <c r="B17" s="1048"/>
      <c r="D17" s="1048"/>
      <c r="E17" s="1050" t="s">
        <v>1297</v>
      </c>
      <c r="G17" s="1048"/>
      <c r="H17" s="1048"/>
      <c r="I17" s="1048"/>
      <c r="J17" s="1048"/>
      <c r="K17" s="1048"/>
      <c r="L17" s="1048"/>
      <c r="M17" s="1048"/>
      <c r="N17" s="1048"/>
      <c r="O17" s="1048"/>
      <c r="P17" s="1050"/>
      <c r="Q17" s="1050"/>
      <c r="R17" s="1050"/>
      <c r="S17" s="1050"/>
      <c r="T17" s="1050"/>
      <c r="U17" s="1050"/>
      <c r="V17" s="1050"/>
      <c r="W17" s="1050"/>
      <c r="X17" s="1050"/>
      <c r="Y17" s="1050"/>
      <c r="Z17" s="1050"/>
      <c r="AA17" s="1050"/>
      <c r="AB17" s="1050"/>
      <c r="AC17" s="1050"/>
      <c r="AD17" s="1050"/>
      <c r="AE17" s="1050"/>
      <c r="AF17" s="1050"/>
      <c r="AG17" s="1050"/>
    </row>
    <row r="18" spans="1:37" ht="21" customHeight="1">
      <c r="A18" s="138" t="s">
        <v>1076</v>
      </c>
      <c r="B18" s="1048"/>
      <c r="C18" s="1048"/>
      <c r="D18" s="1048"/>
      <c r="E18" s="1048"/>
      <c r="F18" s="1048"/>
      <c r="G18" s="1048"/>
      <c r="H18" s="1048"/>
      <c r="I18" s="1048"/>
      <c r="J18" s="1048"/>
      <c r="K18" s="1048"/>
      <c r="L18" s="1048"/>
      <c r="M18" s="1048"/>
      <c r="N18" s="1048"/>
      <c r="O18" s="1048"/>
      <c r="P18" s="1050"/>
      <c r="Q18" s="1050"/>
      <c r="R18" s="1050"/>
      <c r="S18" s="1050"/>
      <c r="T18" s="1050"/>
      <c r="U18" s="1050"/>
      <c r="V18" s="1050"/>
      <c r="W18" s="1050"/>
      <c r="X18" s="1050"/>
      <c r="Y18" s="1050"/>
      <c r="Z18" s="1050"/>
      <c r="AA18" s="1050"/>
      <c r="AB18" s="1050"/>
      <c r="AC18" s="1050"/>
      <c r="AD18" s="1050"/>
      <c r="AE18" s="1050"/>
      <c r="AF18" s="1050"/>
      <c r="AG18" s="1050"/>
    </row>
    <row r="19" spans="1:37" ht="21" customHeight="1">
      <c r="A19" s="2227" t="s">
        <v>1083</v>
      </c>
      <c r="B19" s="2228"/>
      <c r="C19" s="2268" t="s">
        <v>1077</v>
      </c>
      <c r="D19" s="2269"/>
      <c r="E19" s="2269"/>
      <c r="F19" s="2269"/>
      <c r="G19" s="2269"/>
      <c r="H19" s="2269"/>
      <c r="I19" s="2269"/>
      <c r="J19" s="2273" t="str">
        <f>IF(基本情報!G15="個人",基本情報!G20,CONCATENATE(基本情報!G17,"　",基本情報!G18,"　",基本情報!G20))</f>
        <v>　　</v>
      </c>
      <c r="K19" s="2273"/>
      <c r="L19" s="2273"/>
      <c r="M19" s="2273"/>
      <c r="N19" s="2273"/>
      <c r="O19" s="2273"/>
      <c r="P19" s="2273"/>
      <c r="Q19" s="2273"/>
      <c r="R19" s="2273"/>
      <c r="S19" s="2273"/>
      <c r="T19" s="2273"/>
      <c r="U19" s="2273"/>
      <c r="V19" s="2273"/>
      <c r="W19" s="2273"/>
      <c r="X19" s="2273"/>
      <c r="Y19" s="2273"/>
      <c r="Z19" s="2273"/>
      <c r="AA19" s="2273"/>
      <c r="AB19" s="2273"/>
      <c r="AC19" s="2273"/>
      <c r="AD19" s="2273"/>
      <c r="AE19" s="2273"/>
      <c r="AF19" s="2273"/>
      <c r="AG19" s="2274"/>
    </row>
    <row r="20" spans="1:37" ht="21" customHeight="1">
      <c r="A20" s="2231"/>
      <c r="B20" s="2232"/>
      <c r="C20" s="1052" t="s">
        <v>294</v>
      </c>
      <c r="D20" s="1056"/>
      <c r="E20" s="2270" t="str">
        <f>IF(基本情報!G22="","",基本情報!G22)</f>
        <v/>
      </c>
      <c r="F20" s="2270"/>
      <c r="G20" s="2270"/>
      <c r="H20" s="2270"/>
      <c r="I20" s="2270"/>
      <c r="J20" s="2270"/>
      <c r="K20" s="2270"/>
      <c r="L20" s="2270"/>
      <c r="M20" s="2270"/>
      <c r="N20" s="2270"/>
      <c r="O20" s="2270"/>
      <c r="P20" s="2270"/>
      <c r="Q20" s="2270"/>
      <c r="R20" s="2270"/>
      <c r="S20" s="2270"/>
      <c r="T20" s="1314"/>
      <c r="U20" s="1314"/>
      <c r="V20" s="1314"/>
      <c r="W20" s="1314"/>
      <c r="X20" s="1314"/>
      <c r="Y20" s="1054" t="s">
        <v>160</v>
      </c>
      <c r="Z20" s="2271" t="str">
        <f>IF(基本情報!G23="","",基本情報!G23)</f>
        <v/>
      </c>
      <c r="AA20" s="2271"/>
      <c r="AB20" s="2271"/>
      <c r="AC20" s="2271"/>
      <c r="AD20" s="2271"/>
      <c r="AE20" s="2271"/>
      <c r="AF20" s="2271"/>
      <c r="AG20" s="2272"/>
    </row>
    <row r="21" spans="1:37" ht="21" customHeight="1">
      <c r="A21" s="2227" t="s">
        <v>951</v>
      </c>
      <c r="B21" s="2228"/>
      <c r="C21" s="2268" t="s">
        <v>1077</v>
      </c>
      <c r="D21" s="2269"/>
      <c r="E21" s="2269"/>
      <c r="F21" s="2269"/>
      <c r="G21" s="2269"/>
      <c r="H21" s="2269"/>
      <c r="I21" s="2269"/>
      <c r="J21" s="2273" t="str">
        <f>IF(基本情報!G25="個人",基本情報!G30,CONCATENATE(基本情報!G27,"　",基本情報!G28,"　",基本情報!G30))</f>
        <v>　　</v>
      </c>
      <c r="K21" s="2273"/>
      <c r="L21" s="2273"/>
      <c r="M21" s="2273"/>
      <c r="N21" s="2273"/>
      <c r="O21" s="2273"/>
      <c r="P21" s="2273"/>
      <c r="Q21" s="2273"/>
      <c r="R21" s="2273"/>
      <c r="S21" s="2273"/>
      <c r="T21" s="2273"/>
      <c r="U21" s="2273"/>
      <c r="V21" s="2273"/>
      <c r="W21" s="2273"/>
      <c r="X21" s="2273"/>
      <c r="Y21" s="2273"/>
      <c r="Z21" s="2273"/>
      <c r="AA21" s="2273"/>
      <c r="AB21" s="2273"/>
      <c r="AC21" s="2273"/>
      <c r="AD21" s="2273"/>
      <c r="AE21" s="2273"/>
      <c r="AF21" s="2273"/>
      <c r="AG21" s="2274"/>
    </row>
    <row r="22" spans="1:37" ht="21" customHeight="1">
      <c r="A22" s="2231"/>
      <c r="B22" s="2232"/>
      <c r="C22" s="1052" t="s">
        <v>294</v>
      </c>
      <c r="D22" s="1056"/>
      <c r="E22" s="2270" t="str">
        <f>IF(基本情報!G32="","",基本情報!G32)</f>
        <v/>
      </c>
      <c r="F22" s="2270"/>
      <c r="G22" s="2270"/>
      <c r="H22" s="2270"/>
      <c r="I22" s="2270"/>
      <c r="J22" s="2270"/>
      <c r="K22" s="2270"/>
      <c r="L22" s="2270"/>
      <c r="M22" s="2270"/>
      <c r="N22" s="2270"/>
      <c r="O22" s="2270"/>
      <c r="P22" s="2270"/>
      <c r="Q22" s="2270"/>
      <c r="R22" s="2270"/>
      <c r="S22" s="2270"/>
      <c r="T22" s="1314"/>
      <c r="U22" s="1314"/>
      <c r="V22" s="1314"/>
      <c r="W22" s="1314"/>
      <c r="X22" s="1314"/>
      <c r="Y22" s="1054" t="s">
        <v>160</v>
      </c>
      <c r="Z22" s="2271" t="str">
        <f>IF(基本情報!G33="","",基本情報!G33)</f>
        <v/>
      </c>
      <c r="AA22" s="2271"/>
      <c r="AB22" s="2271"/>
      <c r="AC22" s="2271"/>
      <c r="AD22" s="2271"/>
      <c r="AE22" s="2271"/>
      <c r="AF22" s="2271"/>
      <c r="AG22" s="2272"/>
    </row>
    <row r="23" spans="1:37" ht="21" customHeight="1">
      <c r="A23" s="2227" t="s">
        <v>1105</v>
      </c>
      <c r="B23" s="2228"/>
      <c r="C23" s="2268" t="s">
        <v>1077</v>
      </c>
      <c r="D23" s="2269"/>
      <c r="E23" s="2269"/>
      <c r="F23" s="2269"/>
      <c r="G23" s="2269"/>
      <c r="H23" s="2269"/>
      <c r="I23" s="2269"/>
      <c r="J23" s="2273" t="str">
        <f>IF('交-別添２-1_適合確認'!J23:AG23="","",'交-別添２-1_適合確認'!J23:AG23)</f>
        <v/>
      </c>
      <c r="K23" s="2273"/>
      <c r="L23" s="2273"/>
      <c r="M23" s="2273"/>
      <c r="N23" s="2273"/>
      <c r="O23" s="2273"/>
      <c r="P23" s="2273"/>
      <c r="Q23" s="2273"/>
      <c r="R23" s="2273"/>
      <c r="S23" s="2273"/>
      <c r="T23" s="2273"/>
      <c r="U23" s="2273"/>
      <c r="V23" s="2273"/>
      <c r="W23" s="2273"/>
      <c r="X23" s="2273"/>
      <c r="Y23" s="2273"/>
      <c r="Z23" s="2273"/>
      <c r="AA23" s="2273"/>
      <c r="AB23" s="2273"/>
      <c r="AC23" s="2273"/>
      <c r="AD23" s="2273"/>
      <c r="AE23" s="2273"/>
      <c r="AF23" s="2273"/>
      <c r="AG23" s="2274"/>
    </row>
    <row r="24" spans="1:37" ht="21" customHeight="1">
      <c r="A24" s="2231"/>
      <c r="B24" s="2232"/>
      <c r="C24" s="1052" t="s">
        <v>294</v>
      </c>
      <c r="D24" s="1056"/>
      <c r="E24" s="2270" t="str">
        <f>IF('交-別添２-1_適合確認'!E24:S24="","",'交-別添２-1_適合確認'!E24:S24)</f>
        <v/>
      </c>
      <c r="F24" s="2270"/>
      <c r="G24" s="2270"/>
      <c r="H24" s="2270"/>
      <c r="I24" s="2270"/>
      <c r="J24" s="2270"/>
      <c r="K24" s="2270"/>
      <c r="L24" s="2270"/>
      <c r="M24" s="2270"/>
      <c r="N24" s="2270"/>
      <c r="O24" s="2270"/>
      <c r="P24" s="2270"/>
      <c r="Q24" s="2270"/>
      <c r="R24" s="2270"/>
      <c r="S24" s="2270"/>
      <c r="T24" s="1314"/>
      <c r="U24" s="1314"/>
      <c r="V24" s="1314"/>
      <c r="W24" s="1314"/>
      <c r="X24" s="1314"/>
      <c r="Y24" s="1054" t="s">
        <v>160</v>
      </c>
      <c r="Z24" s="2271" t="str">
        <f>IF('交-別添２-1_適合確認'!Z24:AG24="","",'交-別添２-1_適合確認'!Z24:AG24)</f>
        <v/>
      </c>
      <c r="AA24" s="2271"/>
      <c r="AB24" s="2271"/>
      <c r="AC24" s="2271"/>
      <c r="AD24" s="2271"/>
      <c r="AE24" s="2271"/>
      <c r="AF24" s="2271"/>
      <c r="AG24" s="2272"/>
    </row>
    <row r="25" spans="1:37" ht="21" customHeight="1">
      <c r="A25" s="2227" t="s">
        <v>1078</v>
      </c>
      <c r="B25" s="2228"/>
      <c r="C25" s="2247" t="s">
        <v>1079</v>
      </c>
      <c r="D25" s="2248"/>
      <c r="E25" s="2248"/>
      <c r="F25" s="2248"/>
      <c r="G25" s="2248"/>
      <c r="H25" s="2248"/>
      <c r="I25" s="2248" t="str">
        <f>IF('交-別添２-1_適合確認'!I25:N25="","",'交-別添２-1_適合確認'!I25:N25)</f>
        <v/>
      </c>
      <c r="J25" s="2248"/>
      <c r="K25" s="2248"/>
      <c r="L25" s="2248"/>
      <c r="M25" s="2248"/>
      <c r="N25" s="2248"/>
      <c r="O25" s="1058" t="s">
        <v>1080</v>
      </c>
      <c r="Q25" s="1060"/>
      <c r="R25" s="2246" t="str">
        <f>IF('交-別添２-1_適合確認'!R25:Y25="","",'交-別添２-1_適合確認'!R25:Y25)</f>
        <v/>
      </c>
      <c r="S25" s="2246"/>
      <c r="T25" s="2246"/>
      <c r="U25" s="2246"/>
      <c r="V25" s="2246"/>
      <c r="W25" s="2246"/>
      <c r="X25" s="2246"/>
      <c r="Y25" s="2246"/>
      <c r="Z25" s="1058" t="s">
        <v>1081</v>
      </c>
      <c r="AA25" s="1055"/>
      <c r="AB25" s="2246" t="str">
        <f>IF('交-別添２-1_適合確認'!B25:AF25="","",'交-別添２-1_適合確認'!B25:AF25)</f>
        <v/>
      </c>
      <c r="AC25" s="2246"/>
      <c r="AD25" s="2246"/>
      <c r="AE25" s="2246"/>
      <c r="AF25" s="2246"/>
      <c r="AG25" s="1061" t="s">
        <v>152</v>
      </c>
    </row>
    <row r="26" spans="1:37" ht="21" customHeight="1">
      <c r="A26" s="2229"/>
      <c r="B26" s="2230"/>
      <c r="C26" s="1062" t="s">
        <v>1082</v>
      </c>
      <c r="D26" s="56"/>
      <c r="E26" s="56"/>
      <c r="F26" s="56"/>
      <c r="G26" s="56"/>
      <c r="H26" s="56"/>
      <c r="I26" s="2251" t="str">
        <f>IF('交-別添２-1_適合確認'!H26:AG26="","",'交-別添２-1_適合確認'!H26:AG26)</f>
        <v/>
      </c>
      <c r="J26" s="2251"/>
      <c r="K26" s="2251"/>
      <c r="L26" s="2251"/>
      <c r="M26" s="2251"/>
      <c r="N26" s="2251"/>
      <c r="O26" s="2251"/>
      <c r="P26" s="2251"/>
      <c r="Q26" s="2251"/>
      <c r="R26" s="2251"/>
      <c r="S26" s="2251"/>
      <c r="T26" s="2251"/>
      <c r="U26" s="2251"/>
      <c r="V26" s="2251"/>
      <c r="W26" s="2251"/>
      <c r="X26" s="2251"/>
      <c r="Y26" s="2251"/>
      <c r="Z26" s="2251"/>
      <c r="AA26" s="2251"/>
      <c r="AB26" s="2251"/>
      <c r="AC26" s="2251"/>
      <c r="AD26" s="2251"/>
      <c r="AE26" s="2251"/>
      <c r="AF26" s="2251"/>
      <c r="AG26" s="2252"/>
    </row>
    <row r="27" spans="1:37" ht="21" customHeight="1">
      <c r="A27" s="2231"/>
      <c r="B27" s="2232"/>
      <c r="C27" s="1052" t="s">
        <v>294</v>
      </c>
      <c r="D27" s="1056"/>
      <c r="E27" s="2245" t="str">
        <f>IF('交-別添２-1_適合確認'!E27:S27="","",'交-別添２-1_適合確認'!E27:S27)</f>
        <v/>
      </c>
      <c r="F27" s="2245"/>
      <c r="G27" s="2245"/>
      <c r="H27" s="2245"/>
      <c r="I27" s="2245"/>
      <c r="J27" s="2245"/>
      <c r="K27" s="2245"/>
      <c r="L27" s="2245"/>
      <c r="M27" s="2245"/>
      <c r="N27" s="2245"/>
      <c r="O27" s="2245"/>
      <c r="P27" s="2245"/>
      <c r="Q27" s="2245"/>
      <c r="R27" s="2245"/>
      <c r="S27" s="2245"/>
      <c r="T27" s="1064"/>
      <c r="U27" s="1064"/>
      <c r="V27" s="1064"/>
      <c r="W27" s="1064"/>
      <c r="X27" s="1064"/>
      <c r="Y27" s="1054" t="s">
        <v>160</v>
      </c>
      <c r="Z27" s="2249" t="str">
        <f>IF('交-別添２-1_適合確認'!Z27:AG27="","",'交-別添２-1_適合確認'!Z27:AG27)</f>
        <v/>
      </c>
      <c r="AA27" s="2249"/>
      <c r="AB27" s="2249"/>
      <c r="AC27" s="2249"/>
      <c r="AD27" s="2249"/>
      <c r="AE27" s="2249"/>
      <c r="AF27" s="2249"/>
      <c r="AG27" s="2250"/>
    </row>
    <row r="28" spans="1:37" ht="18" customHeight="1">
      <c r="A28" s="2253" t="s">
        <v>1075</v>
      </c>
      <c r="B28" s="2253"/>
      <c r="C28" s="2253"/>
      <c r="D28" s="2253"/>
      <c r="E28" s="2253"/>
      <c r="F28" s="2253"/>
      <c r="G28" s="2253"/>
      <c r="H28" s="2253"/>
      <c r="I28" s="2253"/>
      <c r="J28" s="2253"/>
      <c r="K28" s="2253"/>
      <c r="L28" s="2253"/>
      <c r="M28" s="2253"/>
      <c r="N28" s="2253"/>
      <c r="O28" s="2253"/>
      <c r="P28" s="2253"/>
      <c r="Q28" s="2253"/>
      <c r="R28" s="2253"/>
      <c r="S28" s="2253"/>
      <c r="T28" s="2253"/>
      <c r="U28" s="2253"/>
      <c r="V28" s="2253"/>
      <c r="W28" s="2253"/>
      <c r="X28" s="2253"/>
      <c r="Y28" s="2253"/>
      <c r="Z28" s="2253"/>
      <c r="AA28" s="2253"/>
      <c r="AB28" s="2253"/>
      <c r="AC28" s="2253"/>
      <c r="AD28" s="2253"/>
      <c r="AE28" s="2253"/>
      <c r="AF28" s="2253"/>
      <c r="AG28" s="2253"/>
      <c r="AH28" s="1085"/>
      <c r="AI28" s="1085"/>
      <c r="AJ28" s="1085"/>
    </row>
    <row r="29" spans="1:37" ht="15" customHeight="1">
      <c r="A29" s="63"/>
      <c r="B29" s="63"/>
      <c r="C29" s="63"/>
      <c r="D29" s="63"/>
      <c r="E29" s="63"/>
      <c r="F29" s="63"/>
      <c r="G29" s="63"/>
      <c r="H29" s="63"/>
      <c r="I29" s="63"/>
      <c r="J29" s="63"/>
      <c r="K29" s="63"/>
      <c r="L29" s="63"/>
      <c r="M29" s="63"/>
      <c r="N29" s="63"/>
      <c r="O29" s="63"/>
      <c r="P29" s="63"/>
      <c r="Q29" s="63"/>
      <c r="R29" s="136"/>
      <c r="S29" s="136"/>
      <c r="T29" s="136"/>
      <c r="U29" s="136"/>
      <c r="V29" s="136"/>
      <c r="W29" s="136"/>
      <c r="X29" s="136"/>
      <c r="Y29" s="136"/>
      <c r="Z29" s="136"/>
      <c r="AA29" s="63"/>
      <c r="AB29" s="63"/>
      <c r="AC29" s="63"/>
      <c r="AD29" s="63"/>
      <c r="AE29" s="63"/>
      <c r="AF29" s="63"/>
      <c r="AG29" s="870"/>
    </row>
    <row r="30" spans="1:37" ht="18" customHeight="1">
      <c r="A30" s="62" t="s">
        <v>162</v>
      </c>
      <c r="B30" s="62"/>
      <c r="C30" s="62"/>
      <c r="D30" s="62"/>
      <c r="E30" s="62"/>
      <c r="F30" s="62"/>
      <c r="G30" s="62"/>
      <c r="H30" s="62"/>
      <c r="I30" s="62"/>
      <c r="J30" s="62"/>
      <c r="K30" s="62"/>
      <c r="L30" s="62"/>
      <c r="M30" s="62"/>
      <c r="N30" s="62"/>
      <c r="O30" s="62"/>
      <c r="P30" s="62"/>
      <c r="Q30" s="62"/>
      <c r="R30" s="63"/>
      <c r="S30" s="63"/>
      <c r="T30" s="63"/>
      <c r="U30" s="63"/>
      <c r="V30" s="63"/>
      <c r="W30" s="63"/>
      <c r="X30" s="63"/>
      <c r="Y30" s="63"/>
      <c r="Z30" s="63"/>
      <c r="AA30" s="63"/>
      <c r="AB30" s="63"/>
      <c r="AC30" s="63"/>
      <c r="AD30" s="63"/>
      <c r="AE30" s="63"/>
      <c r="AF30" s="63"/>
      <c r="AG30" s="63"/>
      <c r="AH30" s="1389"/>
      <c r="AJ30" s="669"/>
      <c r="AK30" s="669"/>
    </row>
    <row r="31" spans="1:37" ht="15" customHeight="1">
      <c r="A31" s="2237" t="s">
        <v>980</v>
      </c>
      <c r="B31" s="2238"/>
      <c r="C31" s="2238"/>
      <c r="D31" s="2238"/>
      <c r="E31" s="2238"/>
      <c r="F31" s="2238"/>
      <c r="G31" s="2238"/>
      <c r="H31" s="2238"/>
      <c r="I31" s="2238"/>
      <c r="J31" s="2238"/>
      <c r="K31" s="2238"/>
      <c r="L31" s="2238"/>
      <c r="M31" s="2238"/>
      <c r="N31" s="2238"/>
      <c r="O31" s="2238"/>
      <c r="P31" s="2238"/>
      <c r="Q31" s="2238"/>
      <c r="R31" s="2239"/>
      <c r="S31" s="2224" t="s">
        <v>972</v>
      </c>
      <c r="T31" s="2225"/>
      <c r="U31" s="2225"/>
      <c r="V31" s="2225"/>
      <c r="W31" s="2225"/>
      <c r="X31" s="2225"/>
      <c r="Y31" s="2225"/>
      <c r="Z31" s="2226"/>
      <c r="AA31" s="2224" t="s">
        <v>1364</v>
      </c>
      <c r="AB31" s="2225"/>
      <c r="AC31" s="2225"/>
      <c r="AD31" s="2225"/>
      <c r="AE31" s="2225"/>
      <c r="AF31" s="2225"/>
      <c r="AG31" s="2226"/>
      <c r="AH31" s="905"/>
      <c r="AI31" s="1045"/>
      <c r="AJ31" s="1041"/>
      <c r="AK31" s="1390"/>
    </row>
    <row r="32" spans="1:37" ht="25.05" customHeight="1">
      <c r="A32" s="2240"/>
      <c r="B32" s="2241"/>
      <c r="C32" s="2241"/>
      <c r="D32" s="2241"/>
      <c r="E32" s="2241"/>
      <c r="F32" s="2241"/>
      <c r="G32" s="2241"/>
      <c r="H32" s="2241"/>
      <c r="I32" s="2241"/>
      <c r="J32" s="2241"/>
      <c r="K32" s="2241"/>
      <c r="L32" s="2241"/>
      <c r="M32" s="2241"/>
      <c r="N32" s="2241"/>
      <c r="O32" s="2241"/>
      <c r="P32" s="2241"/>
      <c r="Q32" s="2241"/>
      <c r="R32" s="2242"/>
      <c r="S32" s="2243">
        <f>IF('交-別添２-1_適合確認'!AA32="","",'交-別添２-1_適合確認'!AA32)</f>
        <v>0</v>
      </c>
      <c r="T32" s="2244"/>
      <c r="U32" s="2244"/>
      <c r="V32" s="2244"/>
      <c r="W32" s="2244"/>
      <c r="X32" s="2244"/>
      <c r="Y32" s="2235" t="s">
        <v>1234</v>
      </c>
      <c r="Z32" s="2236"/>
      <c r="AA32" s="2233"/>
      <c r="AB32" s="2234"/>
      <c r="AC32" s="2234"/>
      <c r="AD32" s="2234"/>
      <c r="AE32" s="2234"/>
      <c r="AF32" s="2234"/>
      <c r="AG32" s="896" t="s">
        <v>439</v>
      </c>
      <c r="AH32" s="3832"/>
      <c r="AI32" s="3712"/>
      <c r="AJ32" s="3713"/>
      <c r="AK32" s="3713"/>
    </row>
    <row r="33" spans="1:33" ht="15" customHeight="1">
      <c r="A33" s="2237" t="s">
        <v>981</v>
      </c>
      <c r="B33" s="2238"/>
      <c r="C33" s="2238"/>
      <c r="D33" s="2238"/>
      <c r="E33" s="2238"/>
      <c r="F33" s="2238"/>
      <c r="G33" s="2238"/>
      <c r="H33" s="2238"/>
      <c r="I33" s="2238"/>
      <c r="J33" s="2238"/>
      <c r="K33" s="2238"/>
      <c r="L33" s="2238"/>
      <c r="M33" s="2238"/>
      <c r="N33" s="2238"/>
      <c r="O33" s="2238"/>
      <c r="P33" s="2238"/>
      <c r="Q33" s="2238"/>
      <c r="R33" s="2239"/>
      <c r="S33" s="2224" t="s">
        <v>972</v>
      </c>
      <c r="T33" s="2225"/>
      <c r="U33" s="2225"/>
      <c r="V33" s="2225"/>
      <c r="W33" s="2225"/>
      <c r="X33" s="2225"/>
      <c r="Y33" s="2225"/>
      <c r="Z33" s="2226"/>
      <c r="AA33" s="2224" t="s">
        <v>1364</v>
      </c>
      <c r="AB33" s="2225"/>
      <c r="AC33" s="2225"/>
      <c r="AD33" s="2225"/>
      <c r="AE33" s="2225"/>
      <c r="AF33" s="2225"/>
      <c r="AG33" s="2226"/>
    </row>
    <row r="34" spans="1:33" ht="25.05" customHeight="1">
      <c r="A34" s="2240"/>
      <c r="B34" s="2241"/>
      <c r="C34" s="2241"/>
      <c r="D34" s="2241"/>
      <c r="E34" s="2241"/>
      <c r="F34" s="2241"/>
      <c r="G34" s="2241"/>
      <c r="H34" s="2241"/>
      <c r="I34" s="2241"/>
      <c r="J34" s="2241"/>
      <c r="K34" s="2241"/>
      <c r="L34" s="2241"/>
      <c r="M34" s="2241"/>
      <c r="N34" s="2241"/>
      <c r="O34" s="2241"/>
      <c r="P34" s="2241"/>
      <c r="Q34" s="2241"/>
      <c r="R34" s="2242"/>
      <c r="S34" s="2243">
        <f>IF('交-別添２-1_適合確認'!AA34="","",'交-別添２-1_適合確認'!AA34)</f>
        <v>0</v>
      </c>
      <c r="T34" s="2244"/>
      <c r="U34" s="2244"/>
      <c r="V34" s="2244"/>
      <c r="W34" s="2244"/>
      <c r="X34" s="2244"/>
      <c r="Y34" s="2235" t="s">
        <v>1234</v>
      </c>
      <c r="Z34" s="2236"/>
      <c r="AA34" s="2233"/>
      <c r="AB34" s="2234"/>
      <c r="AC34" s="2234"/>
      <c r="AD34" s="2234"/>
      <c r="AE34" s="2234"/>
      <c r="AF34" s="2234"/>
      <c r="AG34" s="896" t="s">
        <v>439</v>
      </c>
    </row>
    <row r="35" spans="1:33" ht="15" customHeight="1">
      <c r="A35" s="1691"/>
      <c r="B35" s="1083"/>
      <c r="C35" s="1083"/>
      <c r="D35" s="1083"/>
      <c r="E35" s="1083"/>
      <c r="F35" s="1083"/>
      <c r="G35" s="1083"/>
      <c r="H35" s="1083"/>
      <c r="I35" s="1083"/>
      <c r="J35" s="1083"/>
      <c r="K35" s="1083"/>
      <c r="L35" s="1083"/>
      <c r="M35" s="1083"/>
      <c r="N35" s="1083"/>
      <c r="O35" s="1083"/>
      <c r="P35" s="1083"/>
      <c r="Q35" s="1083"/>
      <c r="R35" s="1083"/>
      <c r="S35" s="1391"/>
      <c r="T35" s="1391"/>
      <c r="U35" s="1391"/>
      <c r="V35" s="1391"/>
      <c r="W35" s="1391"/>
      <c r="X35" s="1391"/>
      <c r="Y35" s="1392"/>
      <c r="Z35" s="1392"/>
      <c r="AA35" s="1393"/>
      <c r="AB35" s="1393"/>
      <c r="AC35" s="1393"/>
      <c r="AD35" s="1393"/>
      <c r="AE35" s="1393"/>
      <c r="AF35" s="1393"/>
      <c r="AG35" s="1392"/>
    </row>
    <row r="36" spans="1:33" s="698" customFormat="1" ht="40.049999999999997" customHeight="1">
      <c r="A36" s="3830" t="s">
        <v>1499</v>
      </c>
      <c r="B36" s="3830"/>
      <c r="C36" s="3830"/>
      <c r="D36" s="3830"/>
      <c r="E36" s="3830"/>
      <c r="F36" s="3830"/>
      <c r="G36" s="3830"/>
      <c r="H36" s="3830"/>
      <c r="I36" s="3830"/>
      <c r="J36" s="3830"/>
      <c r="K36" s="3830"/>
      <c r="L36" s="3830"/>
      <c r="M36" s="3830"/>
      <c r="N36" s="3830"/>
      <c r="O36" s="3830"/>
      <c r="P36" s="3830"/>
      <c r="Q36" s="3830"/>
      <c r="R36" s="3830"/>
      <c r="S36" s="3830"/>
      <c r="T36" s="3830"/>
      <c r="U36" s="3830"/>
      <c r="V36" s="3830"/>
      <c r="W36" s="3830"/>
      <c r="X36" s="3830"/>
      <c r="Y36" s="3830"/>
      <c r="Z36" s="3830"/>
      <c r="AA36" s="3705" t="s">
        <v>973</v>
      </c>
      <c r="AB36" s="3705"/>
      <c r="AC36" s="3705"/>
      <c r="AD36" s="3705"/>
      <c r="AE36" s="3705"/>
      <c r="AF36" s="3705"/>
      <c r="AG36" s="3705"/>
    </row>
    <row r="37" spans="1:33" s="698" customFormat="1" ht="40.049999999999997" customHeight="1">
      <c r="A37" s="3829" t="s">
        <v>1496</v>
      </c>
      <c r="B37" s="3829"/>
      <c r="C37" s="3829"/>
      <c r="D37" s="3829"/>
      <c r="E37" s="3829"/>
      <c r="F37" s="3829"/>
      <c r="G37" s="3829"/>
      <c r="H37" s="3829"/>
      <c r="I37" s="3829"/>
      <c r="J37" s="3829"/>
      <c r="K37" s="3829"/>
      <c r="L37" s="3829"/>
      <c r="M37" s="3829"/>
      <c r="N37" s="3829"/>
      <c r="O37" s="3829"/>
      <c r="P37" s="3829"/>
      <c r="Q37" s="3829"/>
      <c r="R37" s="3829"/>
      <c r="S37" s="3829"/>
      <c r="T37" s="3829"/>
      <c r="U37" s="3829"/>
      <c r="V37" s="3829"/>
      <c r="W37" s="3829"/>
      <c r="X37" s="3829"/>
      <c r="Y37" s="3829"/>
      <c r="Z37" s="3829"/>
      <c r="AA37" s="3831" t="s">
        <v>973</v>
      </c>
      <c r="AB37" s="3831"/>
      <c r="AC37" s="3831"/>
      <c r="AD37" s="3831"/>
      <c r="AE37" s="3831"/>
      <c r="AF37" s="3831"/>
      <c r="AG37" s="3831"/>
    </row>
    <row r="38" spans="1:33" s="698" customFormat="1" ht="30" customHeight="1">
      <c r="A38" s="3833" t="s">
        <v>1497</v>
      </c>
      <c r="B38" s="3833"/>
      <c r="C38" s="3833"/>
      <c r="D38" s="3833"/>
      <c r="E38" s="3833"/>
      <c r="F38" s="3833"/>
      <c r="G38" s="3833"/>
      <c r="H38" s="3833"/>
      <c r="I38" s="3833"/>
      <c r="J38" s="3833"/>
      <c r="K38" s="3833"/>
      <c r="L38" s="3833"/>
      <c r="M38" s="3833"/>
      <c r="N38" s="3833"/>
      <c r="O38" s="3833"/>
      <c r="P38" s="3833"/>
      <c r="Q38" s="3833"/>
      <c r="R38" s="3833"/>
      <c r="S38" s="3833"/>
      <c r="T38" s="3833"/>
      <c r="U38" s="3833"/>
      <c r="V38" s="3833"/>
      <c r="W38" s="3833"/>
      <c r="X38" s="3833"/>
      <c r="Y38" s="3833"/>
      <c r="Z38" s="3833"/>
      <c r="AA38" s="3833"/>
      <c r="AB38" s="3833"/>
      <c r="AC38" s="3833"/>
      <c r="AD38" s="3833"/>
      <c r="AE38" s="3833"/>
      <c r="AF38" s="3833"/>
      <c r="AG38" s="3833"/>
    </row>
    <row r="39" spans="1:33" ht="21" customHeight="1">
      <c r="A39" s="64" t="s">
        <v>1485</v>
      </c>
      <c r="B39" s="1084"/>
      <c r="C39" s="1084"/>
      <c r="D39" s="1084"/>
      <c r="E39" s="1084"/>
      <c r="F39" s="1084"/>
      <c r="G39" s="1084"/>
      <c r="H39" s="1084"/>
      <c r="I39" s="1084"/>
      <c r="J39" s="1084"/>
      <c r="K39" s="1084"/>
      <c r="L39" s="1084"/>
      <c r="M39" s="1084"/>
      <c r="N39" s="1084"/>
      <c r="O39" s="1084"/>
      <c r="P39" s="1084"/>
      <c r="Q39" s="1084"/>
      <c r="R39" s="1084"/>
      <c r="S39" s="1084"/>
      <c r="T39" s="1084"/>
      <c r="U39" s="1084"/>
      <c r="V39" s="1084"/>
      <c r="W39" s="1084"/>
    </row>
    <row r="40" spans="1:33" ht="27" customHeight="1">
      <c r="A40" s="3746" t="s">
        <v>1486</v>
      </c>
      <c r="B40" s="3747"/>
      <c r="C40" s="3747"/>
      <c r="D40" s="3747"/>
      <c r="E40" s="3747"/>
      <c r="F40" s="3747"/>
      <c r="G40" s="3747"/>
      <c r="H40" s="3747"/>
      <c r="I40" s="3747"/>
      <c r="J40" s="3747"/>
      <c r="K40" s="3747"/>
      <c r="L40" s="3747"/>
      <c r="M40" s="3747"/>
      <c r="N40" s="3747"/>
      <c r="O40" s="3747"/>
      <c r="P40" s="3747"/>
      <c r="Q40" s="3747"/>
      <c r="R40" s="3747"/>
      <c r="S40" s="3747"/>
      <c r="T40" s="3747"/>
      <c r="U40" s="3747"/>
      <c r="V40" s="3747"/>
      <c r="W40" s="3747"/>
      <c r="X40" s="3747"/>
      <c r="Y40" s="3747"/>
      <c r="Z40" s="3747"/>
      <c r="AA40" s="3747"/>
      <c r="AB40" s="3747"/>
      <c r="AC40" s="3747"/>
      <c r="AD40" s="3747"/>
      <c r="AE40" s="3747"/>
      <c r="AF40" s="3747"/>
      <c r="AG40" s="3748"/>
    </row>
    <row r="41" spans="1:33" ht="40.049999999999997" customHeight="1">
      <c r="A41" s="3746"/>
      <c r="B41" s="3747"/>
      <c r="C41" s="3747"/>
      <c r="D41" s="3747"/>
      <c r="E41" s="3747"/>
      <c r="F41" s="3747"/>
      <c r="G41" s="3747"/>
      <c r="H41" s="3747"/>
      <c r="I41" s="3747"/>
      <c r="J41" s="3747"/>
      <c r="K41" s="3747"/>
      <c r="L41" s="3747"/>
      <c r="M41" s="3747"/>
      <c r="N41" s="3747"/>
      <c r="O41" s="3747"/>
      <c r="P41" s="3747"/>
      <c r="Q41" s="3747"/>
      <c r="R41" s="3747"/>
      <c r="S41" s="3747"/>
      <c r="T41" s="3747"/>
      <c r="U41" s="3747"/>
      <c r="V41" s="3747"/>
      <c r="W41" s="3747"/>
      <c r="X41" s="3747"/>
      <c r="Y41" s="3747"/>
      <c r="Z41" s="3747"/>
      <c r="AA41" s="3747"/>
      <c r="AB41" s="3747"/>
      <c r="AC41" s="3747"/>
      <c r="AD41" s="3747"/>
      <c r="AE41" s="3747"/>
      <c r="AF41" s="3747"/>
      <c r="AG41" s="3748"/>
    </row>
    <row r="42" spans="1:33" ht="40.049999999999997" customHeight="1">
      <c r="A42" s="3746"/>
      <c r="B42" s="3747"/>
      <c r="C42" s="3747"/>
      <c r="D42" s="3747"/>
      <c r="E42" s="3747"/>
      <c r="F42" s="3747"/>
      <c r="G42" s="3747"/>
      <c r="H42" s="3747"/>
      <c r="I42" s="3747"/>
      <c r="J42" s="3747"/>
      <c r="K42" s="3747"/>
      <c r="L42" s="3747"/>
      <c r="M42" s="3747"/>
      <c r="N42" s="3747"/>
      <c r="O42" s="3747"/>
      <c r="P42" s="3747"/>
      <c r="Q42" s="3747"/>
      <c r="R42" s="3747"/>
      <c r="S42" s="3747"/>
      <c r="T42" s="3747"/>
      <c r="U42" s="3747"/>
      <c r="V42" s="3747"/>
      <c r="W42" s="3747"/>
      <c r="X42" s="3747"/>
      <c r="Y42" s="3747"/>
      <c r="Z42" s="3747"/>
      <c r="AA42" s="3747"/>
      <c r="AB42" s="3747"/>
      <c r="AC42" s="3747"/>
      <c r="AD42" s="3747"/>
      <c r="AE42" s="3747"/>
      <c r="AF42" s="3747"/>
      <c r="AG42" s="3748"/>
    </row>
    <row r="43" spans="1:33" ht="40.049999999999997" customHeight="1">
      <c r="A43" s="3746"/>
      <c r="B43" s="3747"/>
      <c r="C43" s="3747"/>
      <c r="D43" s="3747"/>
      <c r="E43" s="3747"/>
      <c r="F43" s="3747"/>
      <c r="G43" s="3747"/>
      <c r="H43" s="3747"/>
      <c r="I43" s="3747"/>
      <c r="J43" s="3747"/>
      <c r="K43" s="3747"/>
      <c r="L43" s="3747"/>
      <c r="M43" s="3747"/>
      <c r="N43" s="3747"/>
      <c r="O43" s="3747"/>
      <c r="P43" s="3747"/>
      <c r="Q43" s="3747"/>
      <c r="R43" s="3747"/>
      <c r="S43" s="3747"/>
      <c r="T43" s="3747"/>
      <c r="U43" s="3747"/>
      <c r="V43" s="3747"/>
      <c r="W43" s="3747"/>
      <c r="X43" s="3747"/>
      <c r="Y43" s="3747"/>
      <c r="Z43" s="3747"/>
      <c r="AA43" s="3747"/>
      <c r="AB43" s="3747"/>
      <c r="AC43" s="3747"/>
      <c r="AD43" s="3747"/>
      <c r="AE43" s="3747"/>
      <c r="AF43" s="3747"/>
      <c r="AG43" s="3748"/>
    </row>
    <row r="44" spans="1:33">
      <c r="A44" s="3834"/>
      <c r="B44" s="3834"/>
      <c r="C44" s="3834"/>
      <c r="D44" s="3834"/>
      <c r="E44" s="3834"/>
      <c r="F44" s="3834"/>
      <c r="G44" s="3834"/>
      <c r="H44" s="3834"/>
      <c r="I44" s="3834"/>
      <c r="J44" s="3834"/>
      <c r="K44" s="3834"/>
      <c r="L44" s="3834"/>
      <c r="M44" s="3834"/>
      <c r="N44" s="3834"/>
      <c r="O44" s="3834"/>
      <c r="P44" s="3834"/>
      <c r="Q44" s="3834"/>
      <c r="R44" s="3834"/>
      <c r="S44" s="3834"/>
      <c r="T44" s="3834"/>
      <c r="U44" s="3834"/>
      <c r="V44" s="3834"/>
      <c r="W44" s="3834"/>
    </row>
    <row r="45" spans="1:33">
      <c r="A45" s="65"/>
      <c r="B45" s="65"/>
      <c r="C45" s="65"/>
      <c r="D45" s="65"/>
      <c r="E45" s="65"/>
      <c r="F45" s="65"/>
      <c r="G45" s="65"/>
      <c r="H45" s="65"/>
      <c r="I45" s="65"/>
      <c r="J45" s="65"/>
      <c r="K45" s="65"/>
      <c r="L45" s="65"/>
      <c r="M45" s="65"/>
      <c r="N45" s="65"/>
      <c r="O45" s="65"/>
      <c r="P45" s="65"/>
      <c r="Q45" s="65"/>
      <c r="R45" s="63"/>
      <c r="S45" s="63"/>
      <c r="T45" s="63"/>
      <c r="U45" s="63"/>
      <c r="V45" s="63"/>
      <c r="W45" s="63"/>
    </row>
  </sheetData>
  <mergeCells count="64">
    <mergeCell ref="A38:AG38"/>
    <mergeCell ref="A44:W44"/>
    <mergeCell ref="A43:AG43"/>
    <mergeCell ref="A42:AG42"/>
    <mergeCell ref="A40:AG40"/>
    <mergeCell ref="A41:AG41"/>
    <mergeCell ref="A37:Z37"/>
    <mergeCell ref="A36:Z36"/>
    <mergeCell ref="AA37:AG37"/>
    <mergeCell ref="AA36:AG36"/>
    <mergeCell ref="AH32:AI32"/>
    <mergeCell ref="AJ32:AK32"/>
    <mergeCell ref="A33:R34"/>
    <mergeCell ref="S33:Z33"/>
    <mergeCell ref="AA33:AG33"/>
    <mergeCell ref="S34:X34"/>
    <mergeCell ref="Y34:Z34"/>
    <mergeCell ref="AA34:AF34"/>
    <mergeCell ref="A28:AG28"/>
    <mergeCell ref="A31:R32"/>
    <mergeCell ref="S31:Z31"/>
    <mergeCell ref="AA31:AG31"/>
    <mergeCell ref="S32:X32"/>
    <mergeCell ref="Y32:Z32"/>
    <mergeCell ref="AA32:AF32"/>
    <mergeCell ref="A25:B27"/>
    <mergeCell ref="C25:H25"/>
    <mergeCell ref="I25:N25"/>
    <mergeCell ref="R25:Y25"/>
    <mergeCell ref="I26:AG26"/>
    <mergeCell ref="E27:S27"/>
    <mergeCell ref="Z27:AG27"/>
    <mergeCell ref="AB25:AF25"/>
    <mergeCell ref="A21:B22"/>
    <mergeCell ref="C21:I21"/>
    <mergeCell ref="J21:AG21"/>
    <mergeCell ref="E22:S22"/>
    <mergeCell ref="Z22:AG22"/>
    <mergeCell ref="A23:B24"/>
    <mergeCell ref="C23:I23"/>
    <mergeCell ref="J23:AG23"/>
    <mergeCell ref="E24:S24"/>
    <mergeCell ref="Z24:AG24"/>
    <mergeCell ref="A16:B16"/>
    <mergeCell ref="C16:G16"/>
    <mergeCell ref="I16:N16"/>
    <mergeCell ref="A19:B20"/>
    <mergeCell ref="C19:I19"/>
    <mergeCell ref="J19:AG19"/>
    <mergeCell ref="E20:S20"/>
    <mergeCell ref="Z20:AG20"/>
    <mergeCell ref="A14:B14"/>
    <mergeCell ref="C14:AG14"/>
    <mergeCell ref="A15:B15"/>
    <mergeCell ref="C15:G15"/>
    <mergeCell ref="I15:N15"/>
    <mergeCell ref="Y15:AB15"/>
    <mergeCell ref="AC15:AF15"/>
    <mergeCell ref="A4:AG4"/>
    <mergeCell ref="A5:AG5"/>
    <mergeCell ref="A8:AG8"/>
    <mergeCell ref="A10:AG10"/>
    <mergeCell ref="A13:B13"/>
    <mergeCell ref="C13:AG13"/>
  </mergeCells>
  <phoneticPr fontId="2"/>
  <dataValidations count="3">
    <dataValidation type="list" allowBlank="1" showInputMessage="1" showErrorMessage="1" sqref="C16:G16" xr:uid="{FEDCD033-9EBA-4D69-BEA1-5B6AC909B422}">
      <formula1>"事務所,学校,物販店,飲食店,集会所,病院,ホテル,その他(※)"</formula1>
    </dataValidation>
    <dataValidation type="list" allowBlank="1" showInputMessage="1" showErrorMessage="1" sqref="C15:G15" xr:uid="{7F6FAB56-0202-489C-8C88-BEB90B70A48D}">
      <formula1>"木造,鉄骨造,RC造,SRC造,その他(※)"</formula1>
    </dataValidation>
    <dataValidation type="list" allowBlank="1" showInputMessage="1" showErrorMessage="1" sqref="AA36:AA37" xr:uid="{DB872929-1E8D-4B0B-922B-A03765528A5B}">
      <formula1>"有,無"</formula1>
    </dataValidation>
  </dataValidations>
  <pageMargins left="0.98425196850393704" right="0.59055118110236227" top="0.59055118110236227" bottom="0.59055118110236227" header="0" footer="0"/>
  <pageSetup paperSize="9" scale="80" fitToHeight="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5BE59-8EDA-48C0-9D5F-3012DCF62503}">
  <sheetPr codeName="Sheet50">
    <tabColor rgb="FF66FFFF"/>
    <pageSetUpPr fitToPage="1"/>
  </sheetPr>
  <dimension ref="A1:BA59"/>
  <sheetViews>
    <sheetView showGridLines="0" view="pageBreakPreview" zoomScale="85" zoomScaleNormal="100" zoomScaleSheetLayoutView="85" workbookViewId="0">
      <selection activeCell="A10" sqref="A10:AG10"/>
    </sheetView>
  </sheetViews>
  <sheetFormatPr defaultColWidth="9.5546875" defaultRowHeight="13.2"/>
  <cols>
    <col min="1" max="1" width="6.6640625" style="63" customWidth="1"/>
    <col min="2" max="2" width="15.6640625" style="63" customWidth="1"/>
    <col min="3" max="32" width="2.88671875" style="63" customWidth="1"/>
    <col min="33" max="33" width="5.6640625" style="63" customWidth="1"/>
    <col min="34" max="34" width="9.5546875" style="63" customWidth="1"/>
    <col min="35" max="37" width="9.5546875" style="63"/>
    <col min="38" max="38" width="2.88671875" style="63" hidden="1" customWidth="1"/>
    <col min="39" max="39" width="5.109375" style="63" hidden="1" customWidth="1"/>
    <col min="40" max="16384" width="9.5546875" style="63"/>
  </cols>
  <sheetData>
    <row r="1" spans="1:53" ht="14.4">
      <c r="AG1" s="139" t="s">
        <v>1533</v>
      </c>
    </row>
    <row r="4" spans="1:53" ht="19.2">
      <c r="A4" s="2254" t="s">
        <v>1309</v>
      </c>
      <c r="B4" s="2254"/>
      <c r="C4" s="2254"/>
      <c r="D4" s="2254"/>
      <c r="E4" s="2254"/>
      <c r="F4" s="2254"/>
      <c r="G4" s="2254"/>
      <c r="H4" s="2254"/>
      <c r="I4" s="2254"/>
      <c r="J4" s="2254"/>
      <c r="K4" s="2254"/>
      <c r="L4" s="2254"/>
      <c r="M4" s="2254"/>
      <c r="N4" s="2254"/>
      <c r="O4" s="2254"/>
      <c r="P4" s="2254"/>
      <c r="Q4" s="2254"/>
      <c r="R4" s="2254"/>
      <c r="S4" s="2254"/>
      <c r="T4" s="2254"/>
      <c r="U4" s="2254"/>
      <c r="V4" s="2254"/>
      <c r="W4" s="2254"/>
      <c r="X4" s="2254"/>
      <c r="Y4" s="2254"/>
      <c r="Z4" s="2254"/>
      <c r="AA4" s="2254"/>
      <c r="AB4" s="2254"/>
      <c r="AC4" s="2254"/>
      <c r="AD4" s="2254"/>
      <c r="AE4" s="2254"/>
      <c r="AF4" s="2254"/>
      <c r="AG4" s="2254"/>
      <c r="AH4" s="1046"/>
      <c r="AI4" s="1046"/>
      <c r="AJ4" s="1046"/>
      <c r="AK4" s="1046"/>
      <c r="AL4" s="1046"/>
      <c r="AM4" s="1046"/>
      <c r="AN4" s="1046"/>
      <c r="AO4" s="1046"/>
      <c r="AP4" s="1046"/>
      <c r="AQ4" s="1046"/>
      <c r="AR4" s="1046"/>
      <c r="AS4" s="1046"/>
      <c r="AT4" s="1046"/>
      <c r="AU4" s="1046"/>
      <c r="AV4" s="1046"/>
      <c r="AW4" s="1046"/>
      <c r="AX4" s="1046"/>
      <c r="AY4" s="1046"/>
      <c r="AZ4" s="1046"/>
      <c r="BA4" s="1046"/>
    </row>
    <row r="5" spans="1:53" s="653" customFormat="1" ht="19.2">
      <c r="A5" s="2261" t="s">
        <v>1104</v>
      </c>
      <c r="B5" s="2261"/>
      <c r="C5" s="2261"/>
      <c r="D5" s="2261"/>
      <c r="E5" s="2261"/>
      <c r="F5" s="2261"/>
      <c r="G5" s="2261"/>
      <c r="H5" s="2261"/>
      <c r="I5" s="2261"/>
      <c r="J5" s="2261"/>
      <c r="K5" s="2261"/>
      <c r="L5" s="2261"/>
      <c r="M5" s="2261"/>
      <c r="N5" s="2261"/>
      <c r="O5" s="2261"/>
      <c r="P5" s="2261"/>
      <c r="Q5" s="2261"/>
      <c r="R5" s="2261"/>
      <c r="S5" s="2261"/>
      <c r="T5" s="2261"/>
      <c r="U5" s="2261"/>
      <c r="V5" s="2261"/>
      <c r="W5" s="2261"/>
      <c r="X5" s="2261"/>
      <c r="Y5" s="2261"/>
      <c r="Z5" s="2261"/>
      <c r="AA5" s="2261"/>
      <c r="AB5" s="2261"/>
      <c r="AC5" s="2261"/>
      <c r="AD5" s="2261"/>
      <c r="AE5" s="2261"/>
      <c r="AF5" s="2261"/>
      <c r="AG5" s="2261"/>
      <c r="AH5" s="1046"/>
      <c r="AI5" s="1046"/>
      <c r="AJ5" s="1046"/>
      <c r="AK5" s="1046"/>
      <c r="AL5" s="1046"/>
      <c r="AM5" s="1046"/>
      <c r="AN5" s="1046"/>
      <c r="AO5" s="1046"/>
      <c r="AP5" s="1046"/>
      <c r="AQ5" s="1046"/>
      <c r="AR5" s="1046"/>
      <c r="AS5" s="1046"/>
      <c r="AT5" s="1046"/>
      <c r="AU5" s="1046"/>
      <c r="AV5" s="1046"/>
      <c r="AW5" s="1046"/>
      <c r="AX5" s="1046"/>
    </row>
    <row r="8" spans="1:53" ht="31.5" customHeight="1">
      <c r="A8" s="2255" t="s">
        <v>939</v>
      </c>
      <c r="B8" s="2255"/>
      <c r="C8" s="2255"/>
      <c r="D8" s="2255"/>
      <c r="E8" s="2255"/>
      <c r="F8" s="2255"/>
      <c r="G8" s="2255"/>
      <c r="H8" s="2255"/>
      <c r="I8" s="2255"/>
      <c r="J8" s="2255"/>
      <c r="K8" s="2255"/>
      <c r="L8" s="2255"/>
      <c r="M8" s="2255"/>
      <c r="N8" s="2255"/>
      <c r="O8" s="2255"/>
      <c r="P8" s="2255"/>
      <c r="Q8" s="2255"/>
      <c r="R8" s="2255"/>
      <c r="S8" s="2255"/>
      <c r="T8" s="2255"/>
      <c r="U8" s="2255"/>
      <c r="V8" s="2255"/>
      <c r="W8" s="2255"/>
      <c r="X8" s="2255"/>
      <c r="Y8" s="2255"/>
      <c r="Z8" s="2255"/>
      <c r="AA8" s="2255"/>
      <c r="AB8" s="2255"/>
      <c r="AC8" s="2255"/>
      <c r="AD8" s="2255"/>
      <c r="AE8" s="2255"/>
      <c r="AF8" s="2255"/>
      <c r="AG8" s="2255"/>
      <c r="AH8" s="1047"/>
      <c r="AI8" s="1047"/>
      <c r="AJ8" s="1047"/>
      <c r="AK8" s="1047"/>
      <c r="AL8" s="1047"/>
      <c r="AM8" s="1047"/>
      <c r="AN8" s="1047"/>
      <c r="AO8" s="1047"/>
      <c r="AP8" s="1047"/>
      <c r="AQ8" s="1047"/>
      <c r="AR8" s="1047"/>
      <c r="AS8" s="1047"/>
      <c r="AT8" s="1047"/>
      <c r="AU8" s="1047"/>
      <c r="AV8" s="1047"/>
      <c r="AW8" s="1047"/>
      <c r="AX8" s="1047"/>
      <c r="AY8" s="1047"/>
      <c r="AZ8" s="1047"/>
    </row>
    <row r="9" spans="1:53" ht="21" customHeight="1"/>
    <row r="10" spans="1:53" ht="21" customHeight="1">
      <c r="A10" s="2264" t="s">
        <v>940</v>
      </c>
      <c r="B10" s="2264"/>
      <c r="C10" s="2264"/>
      <c r="D10" s="2264"/>
      <c r="E10" s="2264"/>
      <c r="F10" s="2264"/>
      <c r="G10" s="2264"/>
      <c r="H10" s="2264"/>
      <c r="I10" s="2264"/>
      <c r="J10" s="2264"/>
      <c r="K10" s="2264"/>
      <c r="L10" s="2264"/>
      <c r="M10" s="2264"/>
      <c r="N10" s="2264"/>
      <c r="O10" s="2264"/>
      <c r="P10" s="2264"/>
      <c r="Q10" s="2264"/>
      <c r="R10" s="2264"/>
      <c r="S10" s="2264"/>
      <c r="T10" s="2264"/>
      <c r="U10" s="2264"/>
      <c r="V10" s="2264"/>
      <c r="W10" s="2264"/>
      <c r="X10" s="2264"/>
      <c r="Y10" s="2264"/>
      <c r="Z10" s="2264"/>
      <c r="AA10" s="2264"/>
      <c r="AB10" s="2264"/>
      <c r="AC10" s="2264"/>
      <c r="AD10" s="2264"/>
      <c r="AE10" s="2264"/>
      <c r="AF10" s="2264"/>
      <c r="AG10" s="2264"/>
    </row>
    <row r="11" spans="1:53" s="56" customFormat="1" ht="15" customHeight="1">
      <c r="A11" s="898"/>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row>
    <row r="12" spans="1:53" s="59" customFormat="1" ht="21" customHeight="1">
      <c r="A12" s="57"/>
      <c r="B12" s="58"/>
      <c r="C12" s="58"/>
      <c r="D12" s="58"/>
      <c r="E12" s="58"/>
      <c r="F12" s="58"/>
      <c r="H12" s="1066"/>
      <c r="N12" s="2300"/>
      <c r="O12" s="2300"/>
      <c r="U12" s="1035" t="s">
        <v>155</v>
      </c>
      <c r="V12" s="2300"/>
      <c r="W12" s="2300"/>
      <c r="X12" s="2300"/>
      <c r="Y12" s="1066" t="s">
        <v>114</v>
      </c>
      <c r="Z12" s="1036" t="s">
        <v>1089</v>
      </c>
      <c r="AC12" s="2300" t="str">
        <f>IF(V12="","",IF(V12="一級","大臣","知事"))</f>
        <v/>
      </c>
      <c r="AD12" s="2300"/>
      <c r="AE12" s="2300"/>
      <c r="AF12" s="2300"/>
      <c r="AG12" s="1036" t="s">
        <v>116</v>
      </c>
      <c r="AJ12" s="57"/>
    </row>
    <row r="13" spans="1:53" s="59" customFormat="1" ht="21" customHeight="1">
      <c r="A13" s="60"/>
      <c r="B13" s="58"/>
      <c r="C13" s="58"/>
      <c r="D13" s="58"/>
      <c r="E13" s="58"/>
      <c r="F13" s="58"/>
      <c r="T13" s="1066" t="s">
        <v>1086</v>
      </c>
      <c r="U13" s="1035" t="s">
        <v>155</v>
      </c>
      <c r="V13" s="2300" t="str">
        <f>IF(V12="","",IF(V12="一級","－",""))</f>
        <v/>
      </c>
      <c r="W13" s="2300"/>
      <c r="X13" s="2300"/>
      <c r="Y13" s="1066" t="s">
        <v>114</v>
      </c>
      <c r="Z13" s="1036" t="s">
        <v>1258</v>
      </c>
      <c r="AA13" s="1034"/>
      <c r="AC13" s="2301"/>
      <c r="AD13" s="2301"/>
      <c r="AE13" s="2301"/>
      <c r="AF13" s="2301"/>
      <c r="AG13" s="1357" t="s">
        <v>152</v>
      </c>
      <c r="AH13" s="1065"/>
      <c r="AI13" s="1065"/>
      <c r="AJ13" s="57"/>
    </row>
    <row r="14" spans="1:53" s="59" customFormat="1" ht="21" customHeight="1">
      <c r="A14" s="60"/>
      <c r="B14" s="58"/>
      <c r="C14" s="58"/>
      <c r="D14" s="58"/>
      <c r="E14" s="58"/>
      <c r="M14" s="1034"/>
      <c r="N14" s="1034"/>
      <c r="O14" s="1034"/>
      <c r="P14" s="1034"/>
      <c r="R14" s="1034"/>
      <c r="S14" s="1034"/>
      <c r="T14" s="1066" t="s">
        <v>153</v>
      </c>
      <c r="U14" s="1034"/>
      <c r="V14" s="2299"/>
      <c r="W14" s="2299"/>
      <c r="X14" s="2299"/>
      <c r="Y14" s="2299"/>
      <c r="Z14" s="2299"/>
      <c r="AA14" s="2299"/>
      <c r="AB14" s="2299"/>
      <c r="AC14" s="2299"/>
      <c r="AD14" s="2299"/>
      <c r="AE14" s="2299"/>
      <c r="AF14" s="2299"/>
      <c r="AG14" s="1034"/>
      <c r="AH14" s="1065"/>
      <c r="AI14" s="1065"/>
      <c r="AJ14" s="1038"/>
    </row>
    <row r="15" spans="1:53" s="59" customFormat="1" ht="21" customHeight="1">
      <c r="A15" s="60"/>
      <c r="B15" s="58"/>
      <c r="C15" s="58"/>
      <c r="D15" s="58"/>
      <c r="F15" s="58"/>
      <c r="M15" s="1034"/>
      <c r="N15" s="1034"/>
      <c r="O15" s="1034"/>
      <c r="P15" s="1034"/>
      <c r="R15" s="1034"/>
      <c r="S15" s="1034"/>
      <c r="T15" s="1066" t="s">
        <v>154</v>
      </c>
      <c r="U15" s="1034"/>
      <c r="V15" s="2299"/>
      <c r="W15" s="2299"/>
      <c r="X15" s="2299"/>
      <c r="Y15" s="2299"/>
      <c r="Z15" s="2299"/>
      <c r="AA15" s="2299"/>
      <c r="AB15" s="2299"/>
      <c r="AC15" s="2299"/>
      <c r="AD15" s="2299"/>
      <c r="AE15" s="2299"/>
      <c r="AF15" s="2299"/>
      <c r="AG15" s="1034"/>
      <c r="AH15" s="1065"/>
      <c r="AI15" s="1065"/>
    </row>
    <row r="16" spans="1:53" s="59" customFormat="1" ht="21" customHeight="1">
      <c r="A16" s="60"/>
      <c r="B16" s="58"/>
      <c r="C16" s="58"/>
      <c r="D16" s="58"/>
      <c r="E16" s="58"/>
      <c r="H16" s="1034"/>
      <c r="K16" s="1034" t="s">
        <v>1084</v>
      </c>
      <c r="L16" s="2300"/>
      <c r="M16" s="2300"/>
      <c r="N16" s="1036"/>
      <c r="S16" s="1066" t="s">
        <v>156</v>
      </c>
      <c r="T16" s="2300"/>
      <c r="U16" s="2300"/>
      <c r="V16" s="2300"/>
      <c r="W16" s="1036" t="s">
        <v>1087</v>
      </c>
      <c r="AA16" s="2301" t="s">
        <v>1256</v>
      </c>
      <c r="AB16" s="2301"/>
      <c r="AC16" s="2301"/>
      <c r="AD16" s="2301"/>
      <c r="AE16" s="2301"/>
      <c r="AF16" s="2301"/>
      <c r="AG16" s="1034" t="s">
        <v>152</v>
      </c>
      <c r="AH16" s="1065"/>
      <c r="AI16" s="1065"/>
      <c r="AJ16" s="57"/>
    </row>
    <row r="17" spans="1:33" ht="15" customHeight="1">
      <c r="A17" s="898"/>
      <c r="B17" s="898"/>
      <c r="C17" s="898"/>
      <c r="D17" s="898"/>
      <c r="E17" s="898"/>
      <c r="F17" s="898"/>
      <c r="G17" s="898"/>
      <c r="H17" s="898"/>
      <c r="I17" s="898"/>
      <c r="J17" s="898"/>
      <c r="K17" s="898"/>
      <c r="L17" s="898"/>
      <c r="M17" s="898"/>
      <c r="N17" s="898"/>
      <c r="O17" s="898"/>
      <c r="P17" s="898"/>
      <c r="Q17" s="898"/>
      <c r="R17" s="898"/>
      <c r="S17" s="898"/>
      <c r="T17" s="898"/>
      <c r="U17" s="898"/>
      <c r="V17" s="898"/>
    </row>
    <row r="18" spans="1:33" ht="21" customHeight="1">
      <c r="A18" s="898" t="s">
        <v>157</v>
      </c>
      <c r="B18" s="898"/>
      <c r="C18" s="898"/>
      <c r="D18" s="898"/>
      <c r="E18" s="898"/>
      <c r="F18" s="898"/>
      <c r="G18" s="898"/>
      <c r="H18" s="898"/>
      <c r="I18" s="898"/>
      <c r="J18" s="898"/>
      <c r="K18" s="898"/>
      <c r="L18" s="898"/>
      <c r="M18" s="898"/>
      <c r="N18" s="898"/>
      <c r="O18" s="898"/>
      <c r="P18" s="898"/>
      <c r="Q18" s="898"/>
      <c r="R18" s="898"/>
      <c r="S18" s="898"/>
      <c r="T18" s="898"/>
      <c r="U18" s="898"/>
      <c r="V18" s="898"/>
    </row>
    <row r="19" spans="1:33" ht="30" customHeight="1">
      <c r="A19" s="2257" t="s">
        <v>158</v>
      </c>
      <c r="B19" s="2257"/>
      <c r="C19" s="2258" t="str">
        <f>IF(基本情報!D13="","",基本情報!D13)</f>
        <v/>
      </c>
      <c r="D19" s="2259"/>
      <c r="E19" s="2259"/>
      <c r="F19" s="2259"/>
      <c r="G19" s="2259"/>
      <c r="H19" s="2259"/>
      <c r="I19" s="2259"/>
      <c r="J19" s="2259"/>
      <c r="K19" s="2259"/>
      <c r="L19" s="2259"/>
      <c r="M19" s="2259"/>
      <c r="N19" s="2259"/>
      <c r="O19" s="2259"/>
      <c r="P19" s="2259"/>
      <c r="Q19" s="2259"/>
      <c r="R19" s="2259"/>
      <c r="S19" s="2259"/>
      <c r="T19" s="2259"/>
      <c r="U19" s="2259"/>
      <c r="V19" s="2259"/>
      <c r="W19" s="2259"/>
      <c r="X19" s="2259"/>
      <c r="Y19" s="2259"/>
      <c r="Z19" s="2259"/>
      <c r="AA19" s="2259"/>
      <c r="AB19" s="2259"/>
      <c r="AC19" s="2259"/>
      <c r="AD19" s="2259"/>
      <c r="AE19" s="2259"/>
      <c r="AF19" s="2259"/>
      <c r="AG19" s="2260"/>
    </row>
    <row r="20" spans="1:33" ht="30" customHeight="1">
      <c r="A20" s="2257" t="s">
        <v>159</v>
      </c>
      <c r="B20" s="2257"/>
      <c r="C20" s="2258" t="str">
        <f>IF('交-別添２-2_建築士による適合確認'!C20="","",'交-別添２-2_建築士による適合確認'!C20)</f>
        <v/>
      </c>
      <c r="D20" s="2259"/>
      <c r="E20" s="2259"/>
      <c r="F20" s="2259"/>
      <c r="G20" s="2259"/>
      <c r="H20" s="2259"/>
      <c r="I20" s="2259"/>
      <c r="J20" s="2259"/>
      <c r="K20" s="2259"/>
      <c r="L20" s="2259"/>
      <c r="M20" s="2259"/>
      <c r="N20" s="2259"/>
      <c r="O20" s="2259"/>
      <c r="P20" s="2259"/>
      <c r="Q20" s="2259"/>
      <c r="R20" s="2259"/>
      <c r="S20" s="2259"/>
      <c r="T20" s="2259"/>
      <c r="U20" s="2259"/>
      <c r="V20" s="2259"/>
      <c r="W20" s="2259"/>
      <c r="X20" s="2259"/>
      <c r="Y20" s="2259"/>
      <c r="Z20" s="2259"/>
      <c r="AA20" s="2259"/>
      <c r="AB20" s="2259"/>
      <c r="AC20" s="2259"/>
      <c r="AD20" s="2259"/>
      <c r="AE20" s="2259"/>
      <c r="AF20" s="2259"/>
      <c r="AG20" s="2260"/>
    </row>
    <row r="21" spans="1:33" ht="30" customHeight="1">
      <c r="A21" s="2256" t="s">
        <v>1235</v>
      </c>
      <c r="B21" s="2256"/>
      <c r="C21" s="2262"/>
      <c r="D21" s="2263"/>
      <c r="E21" s="2263"/>
      <c r="F21" s="2263"/>
      <c r="G21" s="2263"/>
      <c r="H21" s="1351" t="s">
        <v>155</v>
      </c>
      <c r="I21" s="2267"/>
      <c r="J21" s="2267"/>
      <c r="K21" s="2267"/>
      <c r="L21" s="2267"/>
      <c r="M21" s="2267"/>
      <c r="N21" s="2267"/>
      <c r="O21" s="1351" t="s">
        <v>116</v>
      </c>
      <c r="P21" s="1315" t="s">
        <v>1186</v>
      </c>
      <c r="Q21" s="653"/>
      <c r="R21" s="1316"/>
      <c r="S21" s="1315" t="s">
        <v>1187</v>
      </c>
      <c r="T21" s="1315" t="s">
        <v>1188</v>
      </c>
      <c r="U21" s="1354"/>
      <c r="V21" s="1316"/>
      <c r="W21" s="1315" t="s">
        <v>1187</v>
      </c>
      <c r="X21" s="653"/>
      <c r="Y21" s="2266" t="s">
        <v>1253</v>
      </c>
      <c r="Z21" s="2266"/>
      <c r="AA21" s="2266"/>
      <c r="AB21" s="2266"/>
      <c r="AC21" s="2265"/>
      <c r="AD21" s="2265"/>
      <c r="AE21" s="2265"/>
      <c r="AF21" s="2265"/>
      <c r="AG21" s="1352" t="s">
        <v>1189</v>
      </c>
    </row>
    <row r="22" spans="1:33" ht="30" customHeight="1">
      <c r="A22" s="2257" t="s">
        <v>1236</v>
      </c>
      <c r="B22" s="2257"/>
      <c r="C22" s="2262"/>
      <c r="D22" s="2263"/>
      <c r="E22" s="2263"/>
      <c r="F22" s="2263"/>
      <c r="G22" s="2263"/>
      <c r="H22" s="1351" t="s">
        <v>155</v>
      </c>
      <c r="I22" s="2267"/>
      <c r="J22" s="2267"/>
      <c r="K22" s="2267"/>
      <c r="L22" s="2267"/>
      <c r="M22" s="2267"/>
      <c r="N22" s="2267"/>
      <c r="O22" s="1351" t="s">
        <v>116</v>
      </c>
      <c r="P22" s="1355"/>
      <c r="Q22" s="1351"/>
      <c r="R22" s="1347"/>
      <c r="S22" s="1347"/>
      <c r="T22" s="1347"/>
      <c r="U22" s="1336"/>
      <c r="V22" s="1353"/>
      <c r="W22" s="1353"/>
      <c r="X22" s="1353"/>
      <c r="Y22" s="1353"/>
      <c r="Z22" s="1353"/>
      <c r="AA22" s="1353"/>
      <c r="AB22" s="1353"/>
      <c r="AC22" s="1353"/>
      <c r="AD22" s="1353"/>
      <c r="AE22" s="1353"/>
      <c r="AF22" s="1353"/>
      <c r="AG22" s="1337"/>
    </row>
    <row r="23" spans="1:33" s="653" customFormat="1" ht="21" customHeight="1">
      <c r="B23" s="1048"/>
      <c r="C23" s="1366"/>
      <c r="E23" s="1050" t="s">
        <v>1297</v>
      </c>
      <c r="G23" s="1048"/>
      <c r="H23" s="1048"/>
      <c r="I23" s="1048"/>
      <c r="J23" s="1048"/>
      <c r="K23" s="1048"/>
      <c r="L23" s="1048"/>
      <c r="M23" s="1048"/>
      <c r="N23" s="1048"/>
      <c r="O23" s="1048"/>
      <c r="P23" s="1050"/>
      <c r="Q23" s="1050"/>
      <c r="R23" s="1050"/>
      <c r="S23" s="1050"/>
      <c r="T23" s="1050"/>
      <c r="U23" s="1050"/>
      <c r="V23" s="1050"/>
      <c r="W23" s="1050"/>
      <c r="X23" s="1050"/>
      <c r="Y23" s="1050"/>
      <c r="Z23" s="1050"/>
      <c r="AA23" s="1050"/>
      <c r="AB23" s="1050"/>
      <c r="AC23" s="1050"/>
      <c r="AD23" s="1050"/>
      <c r="AE23" s="1050"/>
      <c r="AF23" s="1050"/>
      <c r="AG23" s="1050"/>
    </row>
    <row r="24" spans="1:33" ht="21" customHeight="1">
      <c r="B24" s="1048"/>
      <c r="C24" s="1048"/>
      <c r="D24" s="1048"/>
      <c r="E24" s="1048"/>
      <c r="F24" s="1048"/>
      <c r="G24" s="1048"/>
      <c r="H24" s="1048"/>
      <c r="I24" s="1048"/>
      <c r="J24" s="1048"/>
      <c r="K24" s="1048"/>
      <c r="L24" s="1048"/>
      <c r="M24" s="1048"/>
      <c r="N24" s="1048"/>
      <c r="O24" s="1048"/>
      <c r="P24" s="1050"/>
      <c r="Q24" s="1050"/>
      <c r="R24" s="1050"/>
      <c r="S24" s="1050"/>
      <c r="T24" s="1050"/>
      <c r="U24" s="1050"/>
      <c r="V24" s="1050"/>
      <c r="W24" s="1050"/>
      <c r="X24" s="1050"/>
      <c r="Y24" s="1050"/>
      <c r="Z24" s="1050"/>
      <c r="AA24" s="1050"/>
      <c r="AB24" s="1050"/>
      <c r="AC24" s="1050"/>
      <c r="AD24" s="1050"/>
      <c r="AE24" s="1050"/>
      <c r="AF24" s="1050"/>
      <c r="AG24" s="1050"/>
    </row>
    <row r="25" spans="1:33" ht="21" customHeight="1">
      <c r="A25" s="138" t="s">
        <v>1076</v>
      </c>
      <c r="B25" s="1048"/>
      <c r="C25" s="1048"/>
      <c r="D25" s="1048"/>
      <c r="E25" s="1048"/>
      <c r="F25" s="1048"/>
      <c r="G25" s="1048"/>
      <c r="H25" s="1048"/>
      <c r="I25" s="1048"/>
      <c r="J25" s="1048"/>
      <c r="K25" s="1048"/>
      <c r="L25" s="1048"/>
      <c r="M25" s="1048"/>
      <c r="N25" s="1048"/>
      <c r="O25" s="1048"/>
      <c r="P25" s="1050"/>
      <c r="Q25" s="1050"/>
      <c r="R25" s="1050"/>
      <c r="S25" s="1050"/>
      <c r="T25" s="1050"/>
      <c r="U25" s="1050"/>
      <c r="V25" s="1050"/>
      <c r="W25" s="1050"/>
      <c r="X25" s="1050"/>
      <c r="Y25" s="1050"/>
      <c r="Z25" s="1050"/>
      <c r="AA25" s="1050"/>
      <c r="AB25" s="1050"/>
      <c r="AC25" s="1050"/>
      <c r="AD25" s="1050"/>
      <c r="AE25" s="1050"/>
      <c r="AF25" s="1050"/>
      <c r="AG25" s="1050"/>
    </row>
    <row r="26" spans="1:33" ht="21" customHeight="1">
      <c r="A26" s="2227" t="s">
        <v>1083</v>
      </c>
      <c r="B26" s="2228"/>
      <c r="C26" s="2268" t="s">
        <v>1077</v>
      </c>
      <c r="D26" s="2269"/>
      <c r="E26" s="2269"/>
      <c r="F26" s="2269"/>
      <c r="G26" s="2269"/>
      <c r="H26" s="2269"/>
      <c r="I26" s="2269"/>
      <c r="J26" s="2273" t="str">
        <f>IF(基本情報!G15="個人",基本情報!G20,CONCATENATE(基本情報!G17,"　",基本情報!G18,"　",基本情報!G20))</f>
        <v>　　</v>
      </c>
      <c r="K26" s="2273"/>
      <c r="L26" s="2273"/>
      <c r="M26" s="2273"/>
      <c r="N26" s="2273"/>
      <c r="O26" s="2273"/>
      <c r="P26" s="2273"/>
      <c r="Q26" s="2273"/>
      <c r="R26" s="2273"/>
      <c r="S26" s="2273"/>
      <c r="T26" s="2273"/>
      <c r="U26" s="2273"/>
      <c r="V26" s="2273"/>
      <c r="W26" s="2273"/>
      <c r="X26" s="2273"/>
      <c r="Y26" s="2273"/>
      <c r="Z26" s="2273"/>
      <c r="AA26" s="2273"/>
      <c r="AB26" s="2273"/>
      <c r="AC26" s="2273"/>
      <c r="AD26" s="2273"/>
      <c r="AE26" s="2273"/>
      <c r="AF26" s="2273"/>
      <c r="AG26" s="2274"/>
    </row>
    <row r="27" spans="1:33" ht="21" customHeight="1">
      <c r="A27" s="2231"/>
      <c r="B27" s="2232"/>
      <c r="C27" s="1052" t="s">
        <v>294</v>
      </c>
      <c r="D27" s="1056"/>
      <c r="E27" s="2245" t="str">
        <f>IF(基本情報!G22="","",基本情報!G22)</f>
        <v/>
      </c>
      <c r="F27" s="2245"/>
      <c r="G27" s="2245"/>
      <c r="H27" s="2245"/>
      <c r="I27" s="2245"/>
      <c r="J27" s="2245"/>
      <c r="K27" s="2245"/>
      <c r="L27" s="2245"/>
      <c r="M27" s="2245"/>
      <c r="N27" s="2245"/>
      <c r="O27" s="2245"/>
      <c r="P27" s="2245"/>
      <c r="Q27" s="2245"/>
      <c r="R27" s="2245"/>
      <c r="S27" s="2245"/>
      <c r="T27" s="2245"/>
      <c r="U27" s="2245"/>
      <c r="V27" s="1314"/>
      <c r="W27" s="1314"/>
      <c r="X27" s="1314"/>
      <c r="Y27" s="1054" t="s">
        <v>160</v>
      </c>
      <c r="Z27" s="2271" t="str">
        <f>IF(基本情報!G23="","",基本情報!G23)</f>
        <v/>
      </c>
      <c r="AA27" s="2271"/>
      <c r="AB27" s="2271"/>
      <c r="AC27" s="2271"/>
      <c r="AD27" s="2271"/>
      <c r="AE27" s="2271"/>
      <c r="AF27" s="2271"/>
      <c r="AG27" s="2272"/>
    </row>
    <row r="28" spans="1:33" ht="21" customHeight="1">
      <c r="A28" s="2227" t="s">
        <v>951</v>
      </c>
      <c r="B28" s="2228"/>
      <c r="C28" s="2268" t="s">
        <v>1077</v>
      </c>
      <c r="D28" s="2269"/>
      <c r="E28" s="2269"/>
      <c r="F28" s="2269"/>
      <c r="G28" s="2269"/>
      <c r="H28" s="2269"/>
      <c r="I28" s="2269"/>
      <c r="J28" s="2273" t="str">
        <f>IF(基本情報!G25="個人",基本情報!G30,CONCATENATE(基本情報!G27,"　",基本情報!G28,"　",基本情報!G30))</f>
        <v>　　</v>
      </c>
      <c r="K28" s="2273"/>
      <c r="L28" s="2273"/>
      <c r="M28" s="2273"/>
      <c r="N28" s="2273"/>
      <c r="O28" s="2273"/>
      <c r="P28" s="2273"/>
      <c r="Q28" s="2273"/>
      <c r="R28" s="2273"/>
      <c r="S28" s="2273"/>
      <c r="T28" s="2273"/>
      <c r="U28" s="2273"/>
      <c r="V28" s="2273"/>
      <c r="W28" s="2273"/>
      <c r="X28" s="2273"/>
      <c r="Y28" s="2273"/>
      <c r="Z28" s="2273"/>
      <c r="AA28" s="2273"/>
      <c r="AB28" s="2273"/>
      <c r="AC28" s="2273"/>
      <c r="AD28" s="2273"/>
      <c r="AE28" s="2273"/>
      <c r="AF28" s="2273"/>
      <c r="AG28" s="2274"/>
    </row>
    <row r="29" spans="1:33" ht="21" customHeight="1">
      <c r="A29" s="2231"/>
      <c r="B29" s="2232"/>
      <c r="C29" s="1052" t="s">
        <v>294</v>
      </c>
      <c r="D29" s="1056"/>
      <c r="E29" s="2245" t="str">
        <f>IF(基本情報!G32="","",基本情報!G32)</f>
        <v/>
      </c>
      <c r="F29" s="2245"/>
      <c r="G29" s="2245"/>
      <c r="H29" s="2245"/>
      <c r="I29" s="2245"/>
      <c r="J29" s="2245"/>
      <c r="K29" s="2245"/>
      <c r="L29" s="2245"/>
      <c r="M29" s="2245"/>
      <c r="N29" s="2245"/>
      <c r="O29" s="2245"/>
      <c r="P29" s="2245"/>
      <c r="Q29" s="2245"/>
      <c r="R29" s="2245"/>
      <c r="S29" s="2245"/>
      <c r="T29" s="2245"/>
      <c r="U29" s="2245"/>
      <c r="V29" s="1314"/>
      <c r="W29" s="1314"/>
      <c r="X29" s="1314"/>
      <c r="Y29" s="1054" t="s">
        <v>160</v>
      </c>
      <c r="Z29" s="2271" t="str">
        <f>IF(基本情報!G33="","",基本情報!G33)</f>
        <v/>
      </c>
      <c r="AA29" s="2271"/>
      <c r="AB29" s="2271"/>
      <c r="AC29" s="2271"/>
      <c r="AD29" s="2271"/>
      <c r="AE29" s="2271"/>
      <c r="AF29" s="2271"/>
      <c r="AG29" s="2272"/>
    </row>
    <row r="30" spans="1:33" ht="21" customHeight="1">
      <c r="A30" s="2227" t="s">
        <v>1105</v>
      </c>
      <c r="B30" s="2228"/>
      <c r="C30" s="2268" t="s">
        <v>1077</v>
      </c>
      <c r="D30" s="2269"/>
      <c r="E30" s="2269"/>
      <c r="F30" s="2269"/>
      <c r="G30" s="2269"/>
      <c r="H30" s="2269"/>
      <c r="I30" s="2269"/>
      <c r="J30" s="2273"/>
      <c r="K30" s="2273"/>
      <c r="L30" s="2273"/>
      <c r="M30" s="2273"/>
      <c r="N30" s="2273"/>
      <c r="O30" s="2273"/>
      <c r="P30" s="2273"/>
      <c r="Q30" s="2273"/>
      <c r="R30" s="2273"/>
      <c r="S30" s="2273"/>
      <c r="T30" s="2273"/>
      <c r="U30" s="2273"/>
      <c r="V30" s="2273"/>
      <c r="W30" s="2273"/>
      <c r="X30" s="2273"/>
      <c r="Y30" s="2273"/>
      <c r="Z30" s="2273"/>
      <c r="AA30" s="2273"/>
      <c r="AB30" s="2273"/>
      <c r="AC30" s="2273"/>
      <c r="AD30" s="2273"/>
      <c r="AE30" s="2273"/>
      <c r="AF30" s="2273"/>
      <c r="AG30" s="2274"/>
    </row>
    <row r="31" spans="1:33" ht="21" customHeight="1">
      <c r="A31" s="2231"/>
      <c r="B31" s="2232"/>
      <c r="C31" s="1052" t="s">
        <v>294</v>
      </c>
      <c r="D31" s="1056"/>
      <c r="E31" s="2245"/>
      <c r="F31" s="2245"/>
      <c r="G31" s="2245"/>
      <c r="H31" s="2245"/>
      <c r="I31" s="2245"/>
      <c r="J31" s="2245"/>
      <c r="K31" s="2245"/>
      <c r="L31" s="2245"/>
      <c r="M31" s="2245"/>
      <c r="N31" s="2245"/>
      <c r="O31" s="2245"/>
      <c r="P31" s="2245"/>
      <c r="Q31" s="2245"/>
      <c r="R31" s="2245"/>
      <c r="S31" s="2245"/>
      <c r="T31" s="2245"/>
      <c r="U31" s="2245"/>
      <c r="V31" s="1314"/>
      <c r="W31" s="1314"/>
      <c r="X31" s="1314"/>
      <c r="Y31" s="1054" t="s">
        <v>160</v>
      </c>
      <c r="Z31" s="2271"/>
      <c r="AA31" s="2271"/>
      <c r="AB31" s="2271"/>
      <c r="AC31" s="2271"/>
      <c r="AD31" s="2271"/>
      <c r="AE31" s="2271"/>
      <c r="AF31" s="2271"/>
      <c r="AG31" s="2272"/>
    </row>
    <row r="32" spans="1:33" ht="21" customHeight="1">
      <c r="A32" s="2227" t="s">
        <v>161</v>
      </c>
      <c r="B32" s="2228"/>
      <c r="C32" s="1057" t="s">
        <v>155</v>
      </c>
      <c r="D32" s="2248" t="str">
        <f>IF(V12="","",V12)</f>
        <v/>
      </c>
      <c r="E32" s="2248"/>
      <c r="F32" s="1053" t="s">
        <v>116</v>
      </c>
      <c r="G32" s="2303" t="s">
        <v>1085</v>
      </c>
      <c r="H32" s="2303"/>
      <c r="I32" s="1033" t="s">
        <v>155</v>
      </c>
      <c r="J32" s="2309" t="str">
        <f>IF(AC12="","",AC12)</f>
        <v/>
      </c>
      <c r="K32" s="2309"/>
      <c r="L32" s="63" t="s">
        <v>116</v>
      </c>
      <c r="M32" s="2303" t="s">
        <v>1262</v>
      </c>
      <c r="N32" s="2303"/>
      <c r="O32" s="2303"/>
      <c r="P32" s="63" t="s">
        <v>155</v>
      </c>
      <c r="Q32" s="2304" t="str">
        <f>IF(V13="","",V13)</f>
        <v/>
      </c>
      <c r="R32" s="2304"/>
      <c r="S32" s="2304"/>
      <c r="T32" s="2304"/>
      <c r="U32" s="2304"/>
      <c r="V32" s="2304"/>
      <c r="W32" s="1068" t="s">
        <v>116</v>
      </c>
      <c r="X32" s="1068"/>
      <c r="Y32" s="1067" t="s">
        <v>1088</v>
      </c>
      <c r="Z32" s="2304" t="str">
        <f>IF(AC13="","",AC13)</f>
        <v/>
      </c>
      <c r="AA32" s="2304"/>
      <c r="AB32" s="2304"/>
      <c r="AC32" s="2304"/>
      <c r="AD32" s="2304"/>
      <c r="AE32" s="2304"/>
      <c r="AF32" s="2304"/>
      <c r="AG32" s="1061" t="s">
        <v>152</v>
      </c>
    </row>
    <row r="33" spans="1:39" ht="25.05" customHeight="1">
      <c r="A33" s="2229"/>
      <c r="B33" s="2230"/>
      <c r="C33" s="2305" t="s">
        <v>1094</v>
      </c>
      <c r="D33" s="2251"/>
      <c r="E33" s="2251"/>
      <c r="F33" s="2251"/>
      <c r="G33" s="2251"/>
      <c r="H33" s="2251" t="str">
        <f>IF(V14="","",V14)</f>
        <v/>
      </c>
      <c r="I33" s="2251"/>
      <c r="J33" s="2251"/>
      <c r="K33" s="2251"/>
      <c r="L33" s="2251"/>
      <c r="M33" s="2251"/>
      <c r="N33" s="2251"/>
      <c r="O33" s="2251"/>
      <c r="P33" s="2251"/>
      <c r="Q33" s="2251"/>
      <c r="R33" s="2251"/>
      <c r="S33" s="2251"/>
      <c r="T33" s="2251"/>
      <c r="U33" s="2251"/>
      <c r="V33" s="2251"/>
      <c r="W33" s="2251"/>
      <c r="X33" s="2251"/>
      <c r="Y33" s="2251"/>
      <c r="Z33" s="2251"/>
      <c r="AA33" s="2251"/>
      <c r="AB33" s="2251"/>
      <c r="AC33" s="2251"/>
      <c r="AD33" s="2251"/>
      <c r="AE33" s="2251"/>
      <c r="AF33" s="2251"/>
      <c r="AG33" s="2252"/>
    </row>
    <row r="34" spans="1:39" ht="25.05" customHeight="1">
      <c r="A34" s="2229"/>
      <c r="B34" s="2230"/>
      <c r="C34" s="2306" t="s">
        <v>1093</v>
      </c>
      <c r="D34" s="2307"/>
      <c r="E34" s="2307"/>
      <c r="F34" s="2307"/>
      <c r="G34" s="2307"/>
      <c r="H34" s="2251" t="str">
        <f>IF(V15="","",V15)</f>
        <v/>
      </c>
      <c r="I34" s="2251"/>
      <c r="J34" s="2251"/>
      <c r="K34" s="2251"/>
      <c r="L34" s="2251"/>
      <c r="M34" s="2251"/>
      <c r="N34" s="2251"/>
      <c r="O34" s="2251"/>
      <c r="P34" s="2251"/>
      <c r="Q34" s="2251"/>
      <c r="R34" s="2251"/>
      <c r="S34" s="2251"/>
      <c r="T34" s="2251"/>
      <c r="U34" s="2251"/>
      <c r="V34" s="2251"/>
      <c r="W34" s="2251"/>
      <c r="X34" s="2251"/>
      <c r="Y34" s="2251"/>
      <c r="Z34" s="2251"/>
      <c r="AA34" s="2251"/>
      <c r="AB34" s="2251"/>
      <c r="AC34" s="2251"/>
      <c r="AD34" s="2251"/>
      <c r="AE34" s="2251"/>
      <c r="AF34" s="2251"/>
      <c r="AG34" s="2252"/>
    </row>
    <row r="35" spans="1:39" ht="25.05" customHeight="1">
      <c r="A35" s="2229"/>
      <c r="B35" s="2230"/>
      <c r="C35" s="1062" t="s">
        <v>155</v>
      </c>
      <c r="D35" s="2308" t="str">
        <f>IF(L16="","",L16)</f>
        <v/>
      </c>
      <c r="E35" s="2308"/>
      <c r="F35" s="1049" t="s">
        <v>116</v>
      </c>
      <c r="G35" s="59" t="s">
        <v>1090</v>
      </c>
      <c r="H35" s="59"/>
      <c r="I35" s="59"/>
      <c r="J35" s="1034"/>
      <c r="K35" s="1034"/>
      <c r="L35" s="63" t="s">
        <v>155</v>
      </c>
      <c r="M35" s="2300" t="str">
        <f>IF(T16="","",T16)</f>
        <v/>
      </c>
      <c r="N35" s="2300"/>
      <c r="O35" s="2300"/>
      <c r="P35" s="63" t="s">
        <v>116</v>
      </c>
      <c r="Q35" s="63" t="s">
        <v>1091</v>
      </c>
      <c r="Y35" s="1066" t="s">
        <v>1088</v>
      </c>
      <c r="Z35" s="2302" t="str">
        <f>IF(AC16="","",AC16)</f>
        <v/>
      </c>
      <c r="AA35" s="2302"/>
      <c r="AB35" s="2302"/>
      <c r="AC35" s="2302"/>
      <c r="AD35" s="2302"/>
      <c r="AE35" s="2302"/>
      <c r="AF35" s="2302"/>
      <c r="AG35" s="1063" t="s">
        <v>152</v>
      </c>
    </row>
    <row r="36" spans="1:39" ht="21" customHeight="1">
      <c r="A36" s="2231"/>
      <c r="B36" s="2232"/>
      <c r="C36" s="1052" t="s">
        <v>1092</v>
      </c>
      <c r="D36" s="1056"/>
      <c r="E36" s="2245"/>
      <c r="F36" s="2245"/>
      <c r="G36" s="2245"/>
      <c r="H36" s="2245"/>
      <c r="I36" s="2245"/>
      <c r="J36" s="2245"/>
      <c r="K36" s="2245"/>
      <c r="L36" s="2245"/>
      <c r="M36" s="2245"/>
      <c r="N36" s="2245"/>
      <c r="O36" s="2245"/>
      <c r="P36" s="2245"/>
      <c r="Q36" s="2245"/>
      <c r="R36" s="2245"/>
      <c r="S36" s="2245"/>
      <c r="T36" s="2245"/>
      <c r="U36" s="2245"/>
      <c r="V36" s="2245"/>
      <c r="W36" s="2245"/>
      <c r="X36" s="2245"/>
      <c r="Y36" s="2245"/>
      <c r="Z36" s="2245"/>
      <c r="AA36" s="2245"/>
      <c r="AB36" s="2245"/>
      <c r="AC36" s="2245"/>
      <c r="AD36" s="2245"/>
      <c r="AE36" s="2245"/>
      <c r="AF36" s="2245"/>
      <c r="AG36" s="2297"/>
    </row>
    <row r="37" spans="1:39" ht="21" customHeight="1">
      <c r="A37" s="2227" t="s">
        <v>1078</v>
      </c>
      <c r="B37" s="2228"/>
      <c r="C37" s="1057" t="s">
        <v>1259</v>
      </c>
      <c r="D37" s="1058"/>
      <c r="E37" s="1058"/>
      <c r="F37" s="1058"/>
      <c r="G37" s="1058"/>
      <c r="H37" s="1058"/>
      <c r="I37" s="1058" t="s">
        <v>155</v>
      </c>
      <c r="J37" s="2248"/>
      <c r="K37" s="2248"/>
      <c r="L37" s="2248"/>
      <c r="M37" s="2248"/>
      <c r="N37" s="2248"/>
      <c r="O37" s="1058" t="s">
        <v>116</v>
      </c>
      <c r="P37" s="2298" t="s">
        <v>1260</v>
      </c>
      <c r="Q37" s="2298"/>
      <c r="R37" s="1060" t="s">
        <v>155</v>
      </c>
      <c r="S37" s="2246"/>
      <c r="T37" s="2246"/>
      <c r="U37" s="2246"/>
      <c r="V37" s="2246"/>
      <c r="W37" s="1060" t="s">
        <v>116</v>
      </c>
      <c r="X37" s="1058"/>
      <c r="Y37" s="1066" t="s">
        <v>1088</v>
      </c>
      <c r="Z37" s="2246"/>
      <c r="AA37" s="2246"/>
      <c r="AB37" s="2246"/>
      <c r="AC37" s="2246"/>
      <c r="AD37" s="2246"/>
      <c r="AE37" s="2246"/>
      <c r="AF37" s="2246"/>
      <c r="AG37" s="1061" t="s">
        <v>152</v>
      </c>
    </row>
    <row r="38" spans="1:39" ht="21" customHeight="1">
      <c r="A38" s="2229"/>
      <c r="B38" s="2230"/>
      <c r="C38" s="1062" t="s">
        <v>1082</v>
      </c>
      <c r="D38" s="56"/>
      <c r="E38" s="56"/>
      <c r="F38" s="56"/>
      <c r="G38" s="56"/>
      <c r="H38" s="56"/>
      <c r="I38" s="2251"/>
      <c r="J38" s="2251"/>
      <c r="K38" s="2251"/>
      <c r="L38" s="2251"/>
      <c r="M38" s="2251"/>
      <c r="N38" s="2251"/>
      <c r="O38" s="2251"/>
      <c r="P38" s="2251"/>
      <c r="Q38" s="2251"/>
      <c r="R38" s="2251"/>
      <c r="S38" s="2251"/>
      <c r="T38" s="2251"/>
      <c r="U38" s="2251"/>
      <c r="V38" s="2251"/>
      <c r="W38" s="2251"/>
      <c r="X38" s="2251"/>
      <c r="Y38" s="2251"/>
      <c r="Z38" s="2251"/>
      <c r="AA38" s="2251"/>
      <c r="AB38" s="2251"/>
      <c r="AC38" s="2251"/>
      <c r="AD38" s="2251"/>
      <c r="AE38" s="2251"/>
      <c r="AF38" s="2251"/>
      <c r="AG38" s="2252"/>
    </row>
    <row r="39" spans="1:39" ht="21" customHeight="1">
      <c r="A39" s="2231"/>
      <c r="B39" s="2232"/>
      <c r="C39" s="1052" t="s">
        <v>294</v>
      </c>
      <c r="D39" s="1056"/>
      <c r="E39" s="2245"/>
      <c r="F39" s="2245"/>
      <c r="G39" s="2245"/>
      <c r="H39" s="2245"/>
      <c r="I39" s="2245"/>
      <c r="J39" s="2245"/>
      <c r="K39" s="2245"/>
      <c r="L39" s="2245"/>
      <c r="M39" s="2245"/>
      <c r="N39" s="2245"/>
      <c r="O39" s="2245"/>
      <c r="P39" s="2245"/>
      <c r="Q39" s="2245"/>
      <c r="R39" s="2245"/>
      <c r="S39" s="2245"/>
      <c r="T39" s="2245"/>
      <c r="U39" s="2245"/>
      <c r="V39" s="2245"/>
      <c r="W39" s="2245"/>
      <c r="X39" s="2245"/>
      <c r="Y39" s="2245"/>
      <c r="Z39" s="2245"/>
      <c r="AA39" s="2245"/>
      <c r="AB39" s="2245"/>
      <c r="AC39" s="2245"/>
      <c r="AD39" s="2245"/>
      <c r="AE39" s="2245"/>
      <c r="AF39" s="2245"/>
      <c r="AG39" s="2297"/>
    </row>
    <row r="40" spans="1:39" ht="21" customHeight="1">
      <c r="A40" s="2289" t="s">
        <v>1075</v>
      </c>
      <c r="B40" s="2289"/>
      <c r="C40" s="2289"/>
      <c r="D40" s="2289"/>
      <c r="E40" s="2289"/>
      <c r="F40" s="2289"/>
      <c r="G40" s="2289"/>
      <c r="H40" s="2289"/>
      <c r="I40" s="2289"/>
      <c r="J40" s="2289"/>
      <c r="K40" s="2289"/>
      <c r="L40" s="2289"/>
      <c r="M40" s="2289"/>
      <c r="N40" s="2289"/>
      <c r="O40" s="2289"/>
      <c r="P40" s="2289"/>
      <c r="Q40" s="2289"/>
      <c r="R40" s="2289"/>
      <c r="S40" s="2289"/>
      <c r="T40" s="2289"/>
      <c r="U40" s="2289"/>
      <c r="V40" s="2289"/>
      <c r="W40" s="2289"/>
      <c r="X40" s="2289"/>
      <c r="Y40" s="2289"/>
      <c r="Z40" s="2289"/>
      <c r="AA40" s="2289"/>
      <c r="AB40" s="2289"/>
      <c r="AC40" s="2289"/>
      <c r="AD40" s="2289"/>
      <c r="AE40" s="2289"/>
      <c r="AF40" s="2289"/>
      <c r="AG40" s="2289"/>
    </row>
    <row r="41" spans="1:39" ht="13.5" customHeight="1">
      <c r="A41" s="1119"/>
      <c r="B41" s="61"/>
      <c r="C41" s="1050"/>
      <c r="D41" s="61"/>
      <c r="E41" s="1116"/>
      <c r="F41" s="1116"/>
      <c r="G41" s="1116"/>
      <c r="H41" s="1116"/>
      <c r="I41" s="1116"/>
      <c r="J41" s="1116"/>
      <c r="K41" s="1116"/>
      <c r="L41" s="1116"/>
      <c r="M41" s="1116"/>
      <c r="N41" s="1116"/>
      <c r="O41" s="1116"/>
      <c r="P41" s="1116"/>
      <c r="Q41" s="1116"/>
      <c r="R41" s="1116"/>
      <c r="S41" s="1116"/>
      <c r="T41" s="1116"/>
      <c r="U41" s="1116"/>
      <c r="V41" s="1116"/>
      <c r="W41" s="1116"/>
      <c r="X41" s="1116"/>
      <c r="Y41" s="1116"/>
      <c r="Z41" s="1116"/>
      <c r="AA41" s="1116"/>
      <c r="AB41" s="1116"/>
      <c r="AC41" s="1116"/>
      <c r="AD41" s="1116"/>
      <c r="AE41" s="1116"/>
      <c r="AF41" s="1116"/>
      <c r="AG41" s="1116"/>
    </row>
    <row r="42" spans="1:39" s="1080" customFormat="1" ht="13.5" customHeight="1">
      <c r="A42" s="2296" t="s">
        <v>978</v>
      </c>
      <c r="B42" s="2296"/>
      <c r="C42" s="2296"/>
      <c r="D42" s="2296"/>
      <c r="E42" s="2296"/>
      <c r="F42" s="2296"/>
      <c r="G42" s="2296"/>
      <c r="H42" s="2296"/>
      <c r="I42" s="2296"/>
      <c r="J42" s="2296"/>
      <c r="K42" s="2296"/>
      <c r="L42" s="2296"/>
      <c r="M42" s="2296"/>
      <c r="N42" s="2296"/>
      <c r="O42" s="2296"/>
      <c r="P42" s="2296"/>
      <c r="Q42" s="2296"/>
      <c r="R42" s="2296"/>
      <c r="S42" s="2296"/>
      <c r="T42" s="2296"/>
      <c r="U42" s="2296"/>
      <c r="V42" s="2296"/>
      <c r="W42" s="2296"/>
      <c r="X42" s="2296"/>
      <c r="Y42" s="2296"/>
      <c r="Z42" s="2296"/>
      <c r="AA42" s="2296"/>
      <c r="AB42" s="2296"/>
      <c r="AC42" s="2296"/>
      <c r="AD42" s="2296"/>
      <c r="AE42" s="2296"/>
      <c r="AF42" s="2296"/>
      <c r="AG42" s="2296"/>
      <c r="AH42" s="1079"/>
      <c r="AI42" s="1079"/>
      <c r="AJ42" s="1079"/>
    </row>
    <row r="43" spans="1:39" s="1081" customFormat="1" ht="13.5" customHeight="1">
      <c r="A43" s="2296"/>
      <c r="B43" s="2296"/>
      <c r="C43" s="2296"/>
      <c r="D43" s="2296"/>
      <c r="E43" s="2296"/>
      <c r="F43" s="2296"/>
      <c r="G43" s="2296"/>
      <c r="H43" s="2296"/>
      <c r="I43" s="2296"/>
      <c r="J43" s="2296"/>
      <c r="K43" s="2296"/>
      <c r="L43" s="2296"/>
      <c r="M43" s="2296"/>
      <c r="N43" s="2296"/>
      <c r="O43" s="2296"/>
      <c r="P43" s="2296"/>
      <c r="Q43" s="2296"/>
      <c r="R43" s="2296"/>
      <c r="S43" s="2296"/>
      <c r="T43" s="2296"/>
      <c r="U43" s="2296"/>
      <c r="V43" s="2296"/>
      <c r="W43" s="2296"/>
      <c r="X43" s="2296"/>
      <c r="Y43" s="2296"/>
      <c r="Z43" s="2296"/>
      <c r="AA43" s="2296"/>
      <c r="AB43" s="2296"/>
      <c r="AC43" s="2296"/>
      <c r="AD43" s="2296"/>
      <c r="AE43" s="2296"/>
      <c r="AF43" s="2296"/>
      <c r="AG43" s="2296"/>
    </row>
    <row r="44" spans="1:39" ht="21" customHeight="1">
      <c r="R44" s="136"/>
      <c r="S44" s="136"/>
      <c r="T44" s="136"/>
      <c r="U44" s="136"/>
      <c r="V44" s="136"/>
      <c r="W44" s="136"/>
      <c r="X44" s="136"/>
      <c r="Y44" s="136"/>
      <c r="Z44" s="136"/>
      <c r="AA44" s="136"/>
      <c r="AB44" s="136"/>
      <c r="AC44" s="136"/>
      <c r="AD44" s="136"/>
      <c r="AE44" s="136"/>
      <c r="AF44" s="136"/>
      <c r="AG44" s="870"/>
    </row>
    <row r="45" spans="1:39" ht="21" customHeight="1">
      <c r="A45" s="62" t="s">
        <v>162</v>
      </c>
      <c r="B45" s="62"/>
      <c r="C45" s="62"/>
      <c r="D45" s="62"/>
      <c r="E45" s="62"/>
      <c r="F45" s="62"/>
      <c r="G45" s="62"/>
      <c r="H45" s="62"/>
      <c r="I45" s="62"/>
      <c r="J45" s="62"/>
      <c r="K45" s="62"/>
      <c r="L45" s="62"/>
      <c r="M45" s="62"/>
      <c r="N45" s="62"/>
      <c r="O45" s="62"/>
      <c r="P45" s="62"/>
      <c r="Q45" s="62"/>
    </row>
    <row r="46" spans="1:39" ht="15" customHeight="1">
      <c r="A46" s="2237" t="s">
        <v>980</v>
      </c>
      <c r="B46" s="2238"/>
      <c r="C46" s="2238"/>
      <c r="D46" s="2238"/>
      <c r="E46" s="2238"/>
      <c r="F46" s="2238"/>
      <c r="G46" s="2238"/>
      <c r="H46" s="2238"/>
      <c r="I46" s="2238"/>
      <c r="J46" s="2238"/>
      <c r="K46" s="2238"/>
      <c r="L46" s="2238"/>
      <c r="M46" s="2238"/>
      <c r="N46" s="2238"/>
      <c r="O46" s="2238"/>
      <c r="P46" s="2238"/>
      <c r="Q46" s="2238"/>
      <c r="R46" s="2239"/>
      <c r="S46" s="2224" t="s">
        <v>972</v>
      </c>
      <c r="T46" s="2225"/>
      <c r="U46" s="2225"/>
      <c r="V46" s="2225"/>
      <c r="W46" s="2225"/>
      <c r="X46" s="2225"/>
      <c r="Y46" s="2225"/>
      <c r="Z46" s="2226"/>
      <c r="AA46" s="2224" t="s">
        <v>1364</v>
      </c>
      <c r="AB46" s="2225"/>
      <c r="AC46" s="2225"/>
      <c r="AD46" s="2225"/>
      <c r="AE46" s="2225"/>
      <c r="AF46" s="2225"/>
      <c r="AG46" s="2226"/>
      <c r="AH46" s="1394"/>
      <c r="AJ46" s="1104"/>
      <c r="AK46" s="1104"/>
    </row>
    <row r="47" spans="1:39" ht="25.05" customHeight="1">
      <c r="A47" s="2240"/>
      <c r="B47" s="2241"/>
      <c r="C47" s="2241"/>
      <c r="D47" s="2241"/>
      <c r="E47" s="2241"/>
      <c r="F47" s="2241"/>
      <c r="G47" s="2241"/>
      <c r="H47" s="2241"/>
      <c r="I47" s="2241"/>
      <c r="J47" s="2241"/>
      <c r="K47" s="2241"/>
      <c r="L47" s="2241"/>
      <c r="M47" s="2241"/>
      <c r="N47" s="2241"/>
      <c r="O47" s="2241"/>
      <c r="P47" s="2241"/>
      <c r="Q47" s="2241"/>
      <c r="R47" s="2242"/>
      <c r="S47" s="2290">
        <f>IF('交-別添２-2_建築士による適合確認'!AA47="","",'交-別添２-2_建築士による適合確認'!AA47)</f>
        <v>0</v>
      </c>
      <c r="T47" s="2291"/>
      <c r="U47" s="2291"/>
      <c r="V47" s="2291"/>
      <c r="W47" s="2291"/>
      <c r="X47" s="2291"/>
      <c r="Y47" s="2291"/>
      <c r="Z47" s="896" t="s">
        <v>439</v>
      </c>
      <c r="AA47" s="2295"/>
      <c r="AB47" s="2295"/>
      <c r="AC47" s="2295"/>
      <c r="AD47" s="2295"/>
      <c r="AE47" s="2295"/>
      <c r="AF47" s="2295"/>
      <c r="AG47" s="1359" t="s">
        <v>439</v>
      </c>
      <c r="AH47" s="1395"/>
      <c r="AI47" s="1072"/>
      <c r="AJ47" s="1035"/>
      <c r="AK47" s="1396"/>
      <c r="AL47" s="63">
        <v>2</v>
      </c>
      <c r="AM47" s="63">
        <f>IF(AL47=1,'参考様式1-2'!I59,'参考様式1-3'!J61)</f>
        <v>0</v>
      </c>
    </row>
    <row r="48" spans="1:39" ht="15" customHeight="1">
      <c r="A48" s="2237" t="s">
        <v>981</v>
      </c>
      <c r="B48" s="2238"/>
      <c r="C48" s="2238"/>
      <c r="D48" s="2238"/>
      <c r="E48" s="2238"/>
      <c r="F48" s="2238"/>
      <c r="G48" s="2238"/>
      <c r="H48" s="2238"/>
      <c r="I48" s="2238"/>
      <c r="J48" s="2238"/>
      <c r="K48" s="2238"/>
      <c r="L48" s="2238"/>
      <c r="M48" s="2238"/>
      <c r="N48" s="2238"/>
      <c r="O48" s="2238"/>
      <c r="P48" s="2238"/>
      <c r="Q48" s="2238"/>
      <c r="R48" s="2239"/>
      <c r="S48" s="2224" t="s">
        <v>972</v>
      </c>
      <c r="T48" s="2225"/>
      <c r="U48" s="2225"/>
      <c r="V48" s="2225"/>
      <c r="W48" s="2225"/>
      <c r="X48" s="2225"/>
      <c r="Y48" s="2225"/>
      <c r="Z48" s="2226"/>
      <c r="AA48" s="2224" t="s">
        <v>1364</v>
      </c>
      <c r="AB48" s="2225"/>
      <c r="AC48" s="2225"/>
      <c r="AD48" s="2225"/>
      <c r="AE48" s="2225"/>
      <c r="AF48" s="2225"/>
      <c r="AG48" s="2226"/>
      <c r="AH48" s="1397"/>
      <c r="AI48" s="1072"/>
      <c r="AJ48" s="1396"/>
      <c r="AK48" s="1396"/>
    </row>
    <row r="49" spans="1:33" ht="25.05" customHeight="1">
      <c r="A49" s="2240"/>
      <c r="B49" s="2241"/>
      <c r="C49" s="2241"/>
      <c r="D49" s="2241"/>
      <c r="E49" s="2241"/>
      <c r="F49" s="2241"/>
      <c r="G49" s="2241"/>
      <c r="H49" s="2241"/>
      <c r="I49" s="2241"/>
      <c r="J49" s="2241"/>
      <c r="K49" s="2241"/>
      <c r="L49" s="2241"/>
      <c r="M49" s="2241"/>
      <c r="N49" s="2241"/>
      <c r="O49" s="2241"/>
      <c r="P49" s="2241"/>
      <c r="Q49" s="2241"/>
      <c r="R49" s="2242"/>
      <c r="S49" s="2290">
        <f>IF('交-別添２-2_建築士による適合確認'!AA49="","",'交-別添２-2_建築士による適合確認'!AA49)</f>
        <v>0</v>
      </c>
      <c r="T49" s="2291"/>
      <c r="U49" s="2291"/>
      <c r="V49" s="2291"/>
      <c r="W49" s="2291"/>
      <c r="X49" s="2291"/>
      <c r="Y49" s="2291"/>
      <c r="Z49" s="896" t="s">
        <v>439</v>
      </c>
      <c r="AA49" s="2295"/>
      <c r="AB49" s="2295"/>
      <c r="AC49" s="2295"/>
      <c r="AD49" s="2295"/>
      <c r="AE49" s="2295"/>
      <c r="AF49" s="2295"/>
      <c r="AG49" s="1359" t="s">
        <v>439</v>
      </c>
    </row>
    <row r="50" spans="1:33" s="698" customFormat="1" ht="15" customHeight="1">
      <c r="A50" s="138"/>
      <c r="B50" s="138"/>
      <c r="C50" s="138"/>
      <c r="D50" s="56"/>
      <c r="E50" s="56"/>
      <c r="X50" s="653"/>
      <c r="Y50" s="653"/>
      <c r="Z50" s="653"/>
    </row>
    <row r="51" spans="1:33" s="698" customFormat="1" ht="40.049999999999997" customHeight="1">
      <c r="A51" s="3830" t="s">
        <v>1499</v>
      </c>
      <c r="B51" s="3830"/>
      <c r="C51" s="3830"/>
      <c r="D51" s="3830"/>
      <c r="E51" s="3830"/>
      <c r="F51" s="3830"/>
      <c r="G51" s="3830"/>
      <c r="H51" s="3830"/>
      <c r="I51" s="3830"/>
      <c r="J51" s="3830"/>
      <c r="K51" s="3830"/>
      <c r="L51" s="3830"/>
      <c r="M51" s="3830"/>
      <c r="N51" s="3830"/>
      <c r="O51" s="3830"/>
      <c r="P51" s="3830"/>
      <c r="Q51" s="3830"/>
      <c r="R51" s="3830"/>
      <c r="S51" s="3830"/>
      <c r="T51" s="3830"/>
      <c r="U51" s="3830"/>
      <c r="V51" s="3830"/>
      <c r="W51" s="3830"/>
      <c r="X51" s="3830"/>
      <c r="Y51" s="3830"/>
      <c r="Z51" s="3830"/>
      <c r="AA51" s="3705" t="s">
        <v>1484</v>
      </c>
      <c r="AB51" s="3705"/>
      <c r="AC51" s="3705"/>
      <c r="AD51" s="3705"/>
      <c r="AE51" s="3705"/>
      <c r="AF51" s="3705"/>
      <c r="AG51" s="3705"/>
    </row>
    <row r="52" spans="1:33" s="698" customFormat="1" ht="40.049999999999997" customHeight="1">
      <c r="A52" s="3829" t="s">
        <v>1498</v>
      </c>
      <c r="B52" s="3829"/>
      <c r="C52" s="3829"/>
      <c r="D52" s="3829"/>
      <c r="E52" s="3829"/>
      <c r="F52" s="3829"/>
      <c r="G52" s="3829"/>
      <c r="H52" s="3829"/>
      <c r="I52" s="3829"/>
      <c r="J52" s="3829"/>
      <c r="K52" s="3829"/>
      <c r="L52" s="3829"/>
      <c r="M52" s="3829"/>
      <c r="N52" s="3829"/>
      <c r="O52" s="3829"/>
      <c r="P52" s="3829"/>
      <c r="Q52" s="3829"/>
      <c r="R52" s="3829"/>
      <c r="S52" s="3829"/>
      <c r="T52" s="3829"/>
      <c r="U52" s="3829"/>
      <c r="V52" s="3829"/>
      <c r="W52" s="3829"/>
      <c r="X52" s="3829"/>
      <c r="Y52" s="3829"/>
      <c r="Z52" s="3829"/>
      <c r="AA52" s="3831" t="s">
        <v>1484</v>
      </c>
      <c r="AB52" s="3831"/>
      <c r="AC52" s="3831"/>
      <c r="AD52" s="3831"/>
      <c r="AE52" s="3831"/>
      <c r="AF52" s="3831"/>
      <c r="AG52" s="3831"/>
    </row>
    <row r="53" spans="1:33" s="698" customFormat="1" ht="30" customHeight="1">
      <c r="A53" s="3833" t="s">
        <v>1497</v>
      </c>
      <c r="B53" s="3833"/>
      <c r="C53" s="3833"/>
      <c r="D53" s="3833"/>
      <c r="E53" s="3833"/>
      <c r="F53" s="3833"/>
      <c r="G53" s="3833"/>
      <c r="H53" s="3833"/>
      <c r="I53" s="3833"/>
      <c r="J53" s="3833"/>
      <c r="K53" s="3833"/>
      <c r="L53" s="3833"/>
      <c r="M53" s="3833"/>
      <c r="N53" s="3833"/>
      <c r="O53" s="3833"/>
      <c r="P53" s="3833"/>
      <c r="Q53" s="3833"/>
      <c r="R53" s="3833"/>
      <c r="S53" s="3833"/>
      <c r="T53" s="3833"/>
      <c r="U53" s="3833"/>
      <c r="V53" s="3833"/>
      <c r="W53" s="3833"/>
      <c r="X53" s="3833"/>
      <c r="Y53" s="3833"/>
      <c r="Z53" s="3833"/>
      <c r="AA53" s="3833"/>
      <c r="AB53" s="3833"/>
      <c r="AC53" s="3833"/>
      <c r="AD53" s="3833"/>
      <c r="AE53" s="3833"/>
      <c r="AF53" s="3833"/>
      <c r="AG53" s="3833"/>
    </row>
    <row r="54" spans="1:33" s="653" customFormat="1" ht="21" customHeight="1">
      <c r="A54" s="65" t="s">
        <v>1103</v>
      </c>
      <c r="B54" s="1037"/>
      <c r="C54" s="1037"/>
      <c r="D54" s="1037"/>
      <c r="E54" s="1037"/>
      <c r="F54" s="1037"/>
      <c r="G54" s="1037"/>
      <c r="H54" s="1037"/>
      <c r="I54" s="1037"/>
      <c r="J54" s="1037"/>
      <c r="K54" s="1037"/>
      <c r="L54" s="1037"/>
      <c r="M54" s="1037"/>
      <c r="N54" s="1037"/>
      <c r="O54" s="1037"/>
      <c r="P54" s="1037"/>
      <c r="Q54" s="1037"/>
      <c r="R54" s="1037"/>
      <c r="S54" s="1037"/>
      <c r="T54" s="1037"/>
      <c r="U54" s="1037"/>
      <c r="V54" s="1037"/>
      <c r="W54" s="1037"/>
    </row>
    <row r="55" spans="1:33" s="653" customFormat="1" ht="25.05" customHeight="1">
      <c r="A55" s="3746" t="s">
        <v>1102</v>
      </c>
      <c r="B55" s="3747"/>
      <c r="C55" s="3747"/>
      <c r="D55" s="3747"/>
      <c r="E55" s="3747"/>
      <c r="F55" s="3747"/>
      <c r="G55" s="3747"/>
      <c r="H55" s="3747"/>
      <c r="I55" s="3747"/>
      <c r="J55" s="3747"/>
      <c r="K55" s="3747"/>
      <c r="L55" s="3747"/>
      <c r="M55" s="3747"/>
      <c r="N55" s="3747"/>
      <c r="O55" s="3747"/>
      <c r="P55" s="3747"/>
      <c r="Q55" s="3747"/>
      <c r="R55" s="3747"/>
      <c r="S55" s="3747"/>
      <c r="T55" s="3747"/>
      <c r="U55" s="3747"/>
      <c r="V55" s="3747"/>
      <c r="W55" s="3747"/>
      <c r="X55" s="3747"/>
      <c r="Y55" s="3747"/>
      <c r="Z55" s="3747"/>
      <c r="AA55" s="3747"/>
      <c r="AB55" s="3747"/>
      <c r="AC55" s="3747"/>
      <c r="AD55" s="3747"/>
      <c r="AE55" s="3747"/>
      <c r="AF55" s="3747"/>
      <c r="AG55" s="3748"/>
    </row>
    <row r="56" spans="1:33" s="653" customFormat="1" ht="40.049999999999997" customHeight="1">
      <c r="A56" s="3746"/>
      <c r="B56" s="3747"/>
      <c r="C56" s="3747"/>
      <c r="D56" s="3747"/>
      <c r="E56" s="3747"/>
      <c r="F56" s="3747"/>
      <c r="G56" s="3747"/>
      <c r="H56" s="3747"/>
      <c r="I56" s="3747"/>
      <c r="J56" s="3747"/>
      <c r="K56" s="3747"/>
      <c r="L56" s="3747"/>
      <c r="M56" s="3747"/>
      <c r="N56" s="3747"/>
      <c r="O56" s="3747"/>
      <c r="P56" s="3747"/>
      <c r="Q56" s="3747"/>
      <c r="R56" s="3747"/>
      <c r="S56" s="3747"/>
      <c r="T56" s="3747"/>
      <c r="U56" s="3747"/>
      <c r="V56" s="3747"/>
      <c r="W56" s="3747"/>
      <c r="X56" s="3747"/>
      <c r="Y56" s="3747"/>
      <c r="Z56" s="3747"/>
      <c r="AA56" s="3747"/>
      <c r="AB56" s="3747"/>
      <c r="AC56" s="3747"/>
      <c r="AD56" s="3747"/>
      <c r="AE56" s="3747"/>
      <c r="AF56" s="3747"/>
      <c r="AG56" s="3748"/>
    </row>
    <row r="57" spans="1:33" s="653" customFormat="1" ht="40.049999999999997" customHeight="1">
      <c r="A57" s="3746"/>
      <c r="B57" s="3747"/>
      <c r="C57" s="3747"/>
      <c r="D57" s="3747"/>
      <c r="E57" s="3747"/>
      <c r="F57" s="3747"/>
      <c r="G57" s="3747"/>
      <c r="H57" s="3747"/>
      <c r="I57" s="3747"/>
      <c r="J57" s="3747"/>
      <c r="K57" s="3747"/>
      <c r="L57" s="3747"/>
      <c r="M57" s="3747"/>
      <c r="N57" s="3747"/>
      <c r="O57" s="3747"/>
      <c r="P57" s="3747"/>
      <c r="Q57" s="3747"/>
      <c r="R57" s="3747"/>
      <c r="S57" s="3747"/>
      <c r="T57" s="3747"/>
      <c r="U57" s="3747"/>
      <c r="V57" s="3747"/>
      <c r="W57" s="3747"/>
      <c r="X57" s="3747"/>
      <c r="Y57" s="3747"/>
      <c r="Z57" s="3747"/>
      <c r="AA57" s="3747"/>
      <c r="AB57" s="3747"/>
      <c r="AC57" s="3747"/>
      <c r="AD57" s="3747"/>
      <c r="AE57" s="3747"/>
      <c r="AF57" s="3747"/>
      <c r="AG57" s="3748"/>
    </row>
    <row r="58" spans="1:33" s="653" customFormat="1" ht="40.049999999999997" customHeight="1">
      <c r="A58" s="3746"/>
      <c r="B58" s="3747"/>
      <c r="C58" s="3747"/>
      <c r="D58" s="3747"/>
      <c r="E58" s="3747"/>
      <c r="F58" s="3747"/>
      <c r="G58" s="3747"/>
      <c r="H58" s="3747"/>
      <c r="I58" s="3747"/>
      <c r="J58" s="3747"/>
      <c r="K58" s="3747"/>
      <c r="L58" s="3747"/>
      <c r="M58" s="3747"/>
      <c r="N58" s="3747"/>
      <c r="O58" s="3747"/>
      <c r="P58" s="3747"/>
      <c r="Q58" s="3747"/>
      <c r="R58" s="3747"/>
      <c r="S58" s="3747"/>
      <c r="T58" s="3747"/>
      <c r="U58" s="3747"/>
      <c r="V58" s="3747"/>
      <c r="W58" s="3747"/>
      <c r="X58" s="3747"/>
      <c r="Y58" s="3747"/>
      <c r="Z58" s="3747"/>
      <c r="AA58" s="3747"/>
      <c r="AB58" s="3747"/>
      <c r="AC58" s="3747"/>
      <c r="AD58" s="3747"/>
      <c r="AE58" s="3747"/>
      <c r="AF58" s="3747"/>
      <c r="AG58" s="3748"/>
    </row>
    <row r="59" spans="1:33" ht="21" customHeight="1">
      <c r="A59" s="872"/>
      <c r="B59" s="1037"/>
      <c r="C59" s="1037"/>
      <c r="D59" s="1037"/>
      <c r="E59" s="1037"/>
      <c r="F59" s="1037"/>
      <c r="G59" s="1037"/>
      <c r="H59" s="1037"/>
      <c r="I59" s="1037"/>
      <c r="J59" s="1037"/>
      <c r="K59" s="1037"/>
      <c r="L59" s="1037"/>
      <c r="M59" s="1037"/>
      <c r="N59" s="1037"/>
      <c r="O59" s="1037"/>
      <c r="P59" s="1037"/>
      <c r="Q59" s="1037"/>
      <c r="R59" s="1037"/>
      <c r="S59" s="1037"/>
      <c r="T59" s="1037"/>
      <c r="U59" s="1037"/>
      <c r="V59" s="1037"/>
      <c r="W59" s="1037"/>
      <c r="X59" s="1037"/>
      <c r="Y59" s="1037"/>
      <c r="Z59" s="1037"/>
      <c r="AA59" s="1037"/>
      <c r="AB59" s="1037"/>
      <c r="AC59" s="1037"/>
      <c r="AD59" s="1037"/>
      <c r="AE59" s="1037"/>
      <c r="AF59" s="1037"/>
      <c r="AG59" s="1037"/>
    </row>
  </sheetData>
  <mergeCells count="85">
    <mergeCell ref="AA51:AG51"/>
    <mergeCell ref="A51:Z51"/>
    <mergeCell ref="A58:AG58"/>
    <mergeCell ref="A57:AG57"/>
    <mergeCell ref="A56:AG56"/>
    <mergeCell ref="A55:AG55"/>
    <mergeCell ref="A52:Z52"/>
    <mergeCell ref="AA52:AG52"/>
    <mergeCell ref="A53:AG53"/>
    <mergeCell ref="A48:R49"/>
    <mergeCell ref="S48:Z48"/>
    <mergeCell ref="AA48:AG48"/>
    <mergeCell ref="S49:Y49"/>
    <mergeCell ref="AA49:AF49"/>
    <mergeCell ref="A40:AG40"/>
    <mergeCell ref="A42:AG43"/>
    <mergeCell ref="A46:R47"/>
    <mergeCell ref="S46:Z46"/>
    <mergeCell ref="AA46:AG46"/>
    <mergeCell ref="S47:Y47"/>
    <mergeCell ref="AA47:AF47"/>
    <mergeCell ref="A37:B39"/>
    <mergeCell ref="J37:N37"/>
    <mergeCell ref="P37:Q37"/>
    <mergeCell ref="S37:V37"/>
    <mergeCell ref="Z37:AF37"/>
    <mergeCell ref="E39:AG39"/>
    <mergeCell ref="I38:AG38"/>
    <mergeCell ref="D35:E35"/>
    <mergeCell ref="M35:O35"/>
    <mergeCell ref="Z35:AF35"/>
    <mergeCell ref="A32:B36"/>
    <mergeCell ref="D32:E32"/>
    <mergeCell ref="G32:H32"/>
    <mergeCell ref="J32:K32"/>
    <mergeCell ref="M32:O32"/>
    <mergeCell ref="Q32:V32"/>
    <mergeCell ref="E36:AG36"/>
    <mergeCell ref="Z32:AF32"/>
    <mergeCell ref="C33:G33"/>
    <mergeCell ref="H33:AG33"/>
    <mergeCell ref="C34:G34"/>
    <mergeCell ref="H34:AG34"/>
    <mergeCell ref="A28:B29"/>
    <mergeCell ref="C28:I28"/>
    <mergeCell ref="J28:AG28"/>
    <mergeCell ref="E29:U29"/>
    <mergeCell ref="Z29:AG29"/>
    <mergeCell ref="A30:B31"/>
    <mergeCell ref="C30:I30"/>
    <mergeCell ref="J30:AG30"/>
    <mergeCell ref="E31:U31"/>
    <mergeCell ref="Z31:AG31"/>
    <mergeCell ref="A22:B22"/>
    <mergeCell ref="C22:G22"/>
    <mergeCell ref="I22:N22"/>
    <mergeCell ref="A26:B27"/>
    <mergeCell ref="C26:I26"/>
    <mergeCell ref="J26:AG26"/>
    <mergeCell ref="E27:U27"/>
    <mergeCell ref="Z27:AG27"/>
    <mergeCell ref="A19:B19"/>
    <mergeCell ref="C19:AG19"/>
    <mergeCell ref="A20:B20"/>
    <mergeCell ref="C20:AG20"/>
    <mergeCell ref="A21:B21"/>
    <mergeCell ref="C21:G21"/>
    <mergeCell ref="I21:N21"/>
    <mergeCell ref="Y21:AB21"/>
    <mergeCell ref="AC21:AF21"/>
    <mergeCell ref="V13:X13"/>
    <mergeCell ref="AC13:AF13"/>
    <mergeCell ref="V14:AF14"/>
    <mergeCell ref="V15:AF15"/>
    <mergeCell ref="L16:M16"/>
    <mergeCell ref="T16:V16"/>
    <mergeCell ref="AA16:AB16"/>
    <mergeCell ref="AC16:AF16"/>
    <mergeCell ref="A4:AG4"/>
    <mergeCell ref="A5:AG5"/>
    <mergeCell ref="A8:AG8"/>
    <mergeCell ref="A10:AG10"/>
    <mergeCell ref="N12:O12"/>
    <mergeCell ref="V12:X12"/>
    <mergeCell ref="AC12:AF12"/>
  </mergeCells>
  <phoneticPr fontId="2"/>
  <dataValidations count="4">
    <dataValidation type="list" allowBlank="1" showInputMessage="1" showErrorMessage="1" sqref="C21:G21" xr:uid="{A1C93257-2EBF-421F-BBED-81A6AE141500}">
      <formula1>"木造,鉄骨造,RC造,SRC造,その他(※)"</formula1>
    </dataValidation>
    <dataValidation type="list" allowBlank="1" showInputMessage="1" showErrorMessage="1" sqref="C22:G22" xr:uid="{023BDC16-640E-4095-953D-4F669C1728FA}">
      <formula1>"事務所,学校,物販店,飲食店,集会所,病院,ホテル,その他(※)"</formula1>
    </dataValidation>
    <dataValidation type="list" allowBlank="1" showInputMessage="1" showErrorMessage="1" sqref="L16:M16 V12" xr:uid="{36D14743-BF27-4702-A663-7617E4460C17}">
      <formula1>"一級,二級"</formula1>
    </dataValidation>
    <dataValidation type="list" allowBlank="1" showInputMessage="1" showErrorMessage="1" sqref="AA51:AA52" xr:uid="{5B14660F-5AA7-4F51-B700-AD2EAD59EF02}">
      <formula1>"有,無"</formula1>
    </dataValidation>
  </dataValidations>
  <pageMargins left="0.98425196850393704" right="0.59055118110236227" top="0.59055118110236227" bottom="0.59055118110236227" header="0" footer="0"/>
  <pageSetup paperSize="9" scale="83" fitToHeight="0" orientation="portrait" r:id="rId1"/>
  <rowBreaks count="1" manualBreakCount="1">
    <brk id="43"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1">
    <tabColor rgb="FF66FFFF"/>
  </sheetPr>
  <dimension ref="A1:L28"/>
  <sheetViews>
    <sheetView showGridLines="0" view="pageBreakPreview" zoomScaleNormal="100" zoomScaleSheetLayoutView="100" workbookViewId="0">
      <selection activeCell="J3" sqref="J3:L3"/>
    </sheetView>
  </sheetViews>
  <sheetFormatPr defaultColWidth="9.5546875" defaultRowHeight="13.2"/>
  <cols>
    <col min="1" max="1" width="9" style="698" customWidth="1"/>
    <col min="2" max="12" width="7.5546875" style="698" customWidth="1"/>
    <col min="13" max="16384" width="9.5546875" style="698"/>
  </cols>
  <sheetData>
    <row r="1" spans="1:12" ht="15" customHeight="1">
      <c r="A1" s="62" t="s">
        <v>1112</v>
      </c>
      <c r="B1" s="56"/>
      <c r="C1" s="56"/>
      <c r="D1" s="56"/>
      <c r="E1" s="56"/>
      <c r="F1" s="56"/>
      <c r="G1" s="56"/>
      <c r="H1" s="56"/>
      <c r="I1" s="56"/>
      <c r="J1" s="56"/>
      <c r="K1" s="56"/>
      <c r="L1" s="139"/>
    </row>
    <row r="2" spans="1:12" ht="15" customHeight="1">
      <c r="B2" s="56"/>
      <c r="C2" s="56"/>
      <c r="D2" s="56"/>
      <c r="E2" s="56"/>
      <c r="F2" s="56"/>
      <c r="G2" s="56"/>
      <c r="H2" s="56"/>
      <c r="I2" s="56"/>
      <c r="J2" s="56"/>
      <c r="K2" s="56"/>
      <c r="L2" s="56"/>
    </row>
    <row r="3" spans="1:12" ht="42" customHeight="1">
      <c r="A3" s="3835" t="s">
        <v>877</v>
      </c>
      <c r="B3" s="3835"/>
      <c r="C3" s="3835"/>
      <c r="D3" s="3835"/>
      <c r="E3" s="3835"/>
      <c r="F3" s="3835"/>
      <c r="G3" s="3835"/>
      <c r="H3" s="3835"/>
      <c r="I3" s="3835"/>
      <c r="J3" s="3836"/>
      <c r="K3" s="3836"/>
      <c r="L3" s="3836"/>
    </row>
    <row r="4" spans="1:12" ht="45" customHeight="1">
      <c r="A4" s="638"/>
      <c r="B4" s="56"/>
      <c r="C4" s="56"/>
      <c r="D4" s="56"/>
      <c r="E4" s="56"/>
      <c r="F4" s="56"/>
      <c r="G4" s="56"/>
      <c r="H4" s="56"/>
      <c r="I4" s="56"/>
      <c r="J4" s="56"/>
      <c r="K4" s="56"/>
      <c r="L4" s="56"/>
    </row>
    <row r="5" spans="1:12" ht="18" customHeight="1">
      <c r="A5" s="138" t="s">
        <v>878</v>
      </c>
      <c r="B5" s="56"/>
      <c r="C5" s="56"/>
      <c r="D5" s="56"/>
      <c r="E5" s="56"/>
      <c r="F5" s="56"/>
      <c r="G5" s="56"/>
      <c r="H5" s="56"/>
      <c r="I5" s="56"/>
      <c r="J5" s="56"/>
      <c r="K5" s="56"/>
      <c r="L5" s="56"/>
    </row>
    <row r="6" spans="1:12" ht="34.5" customHeight="1">
      <c r="A6" s="3837" t="s">
        <v>1500</v>
      </c>
      <c r="B6" s="3838"/>
      <c r="C6" s="3838"/>
      <c r="D6" s="3838"/>
      <c r="E6" s="3838"/>
      <c r="F6" s="3838"/>
      <c r="G6" s="3838"/>
      <c r="H6" s="3838"/>
      <c r="I6" s="3838"/>
      <c r="J6" s="3838"/>
      <c r="K6" s="3838"/>
      <c r="L6" s="3839"/>
    </row>
    <row r="7" spans="1:12" ht="40.049999999999997" customHeight="1">
      <c r="A7" s="3840"/>
      <c r="B7" s="3841"/>
      <c r="C7" s="3841"/>
      <c r="D7" s="3841"/>
      <c r="E7" s="3841"/>
      <c r="F7" s="3841"/>
      <c r="G7" s="3841"/>
      <c r="H7" s="3841"/>
      <c r="I7" s="3841"/>
      <c r="J7" s="3841"/>
      <c r="K7" s="3841"/>
      <c r="L7" s="3842"/>
    </row>
    <row r="8" spans="1:12" ht="40.049999999999997" customHeight="1">
      <c r="A8" s="3840"/>
      <c r="B8" s="3841"/>
      <c r="C8" s="3841"/>
      <c r="D8" s="3841"/>
      <c r="E8" s="3841"/>
      <c r="F8" s="3841"/>
      <c r="G8" s="3841"/>
      <c r="H8" s="3841"/>
      <c r="I8" s="3841"/>
      <c r="J8" s="3841"/>
      <c r="K8" s="3841"/>
      <c r="L8" s="3842"/>
    </row>
    <row r="9" spans="1:12" ht="45" customHeight="1">
      <c r="A9" s="638"/>
      <c r="B9" s="56"/>
      <c r="C9" s="56"/>
      <c r="D9" s="56"/>
      <c r="E9" s="56"/>
      <c r="F9" s="56"/>
      <c r="G9" s="56"/>
      <c r="H9" s="56"/>
      <c r="I9" s="56"/>
      <c r="J9" s="56"/>
      <c r="K9" s="56"/>
      <c r="L9" s="56"/>
    </row>
    <row r="10" spans="1:12" ht="18" customHeight="1" thickBot="1">
      <c r="A10" s="936" t="s">
        <v>1108</v>
      </c>
      <c r="B10" s="56"/>
      <c r="C10" s="56"/>
      <c r="D10" s="56"/>
      <c r="E10" s="56"/>
      <c r="F10" s="56"/>
      <c r="G10" s="56"/>
      <c r="H10" s="56"/>
      <c r="I10" s="56"/>
      <c r="J10" s="56"/>
      <c r="K10" s="56"/>
      <c r="L10" s="56"/>
    </row>
    <row r="11" spans="1:12" s="905" customFormat="1" ht="21" customHeight="1" thickBot="1">
      <c r="A11" s="639" t="s">
        <v>168</v>
      </c>
      <c r="B11" s="3847" t="s">
        <v>879</v>
      </c>
      <c r="C11" s="3847"/>
      <c r="D11" s="3847" t="s">
        <v>880</v>
      </c>
      <c r="E11" s="3847"/>
      <c r="F11" s="3847"/>
      <c r="G11" s="3847"/>
      <c r="H11" s="3847" t="s">
        <v>881</v>
      </c>
      <c r="I11" s="3847"/>
      <c r="J11" s="3847"/>
      <c r="K11" s="3847"/>
      <c r="L11" s="3847"/>
    </row>
    <row r="12" spans="1:12" s="905" customFormat="1" ht="21" customHeight="1">
      <c r="A12" s="640" t="s">
        <v>882</v>
      </c>
      <c r="B12" s="641">
        <v>1</v>
      </c>
      <c r="C12" s="642">
        <v>2</v>
      </c>
      <c r="D12" s="641">
        <v>1</v>
      </c>
      <c r="E12" s="643">
        <v>2</v>
      </c>
      <c r="F12" s="643">
        <v>3</v>
      </c>
      <c r="G12" s="644">
        <v>4</v>
      </c>
      <c r="H12" s="641">
        <v>1</v>
      </c>
      <c r="I12" s="643">
        <v>2</v>
      </c>
      <c r="J12" s="643">
        <v>3</v>
      </c>
      <c r="K12" s="643">
        <v>4</v>
      </c>
      <c r="L12" s="644">
        <v>5</v>
      </c>
    </row>
    <row r="13" spans="1:12" s="905" customFormat="1" ht="21" customHeight="1" thickBot="1">
      <c r="A13" s="645" t="s">
        <v>883</v>
      </c>
      <c r="B13" s="646" t="s">
        <v>117</v>
      </c>
      <c r="C13" s="647" t="s">
        <v>117</v>
      </c>
      <c r="D13" s="646" t="s">
        <v>117</v>
      </c>
      <c r="E13" s="648" t="s">
        <v>117</v>
      </c>
      <c r="F13" s="648" t="s">
        <v>117</v>
      </c>
      <c r="G13" s="649" t="s">
        <v>117</v>
      </c>
      <c r="H13" s="646" t="s">
        <v>117</v>
      </c>
      <c r="I13" s="648" t="s">
        <v>117</v>
      </c>
      <c r="J13" s="648" t="s">
        <v>117</v>
      </c>
      <c r="K13" s="648" t="s">
        <v>117</v>
      </c>
      <c r="L13" s="649" t="s">
        <v>117</v>
      </c>
    </row>
    <row r="14" spans="1:12" s="905" customFormat="1" ht="21" customHeight="1" thickBot="1">
      <c r="A14" s="650"/>
      <c r="B14" s="59"/>
      <c r="C14" s="59"/>
      <c r="D14" s="59"/>
      <c r="E14" s="59"/>
      <c r="F14" s="59"/>
      <c r="G14" s="59"/>
      <c r="H14" s="59"/>
      <c r="I14" s="59"/>
      <c r="J14" s="59"/>
      <c r="K14" s="59"/>
      <c r="L14" s="59"/>
    </row>
    <row r="15" spans="1:12" s="905" customFormat="1" ht="21" customHeight="1" thickBot="1">
      <c r="A15" s="639" t="s">
        <v>168</v>
      </c>
      <c r="B15" s="3843" t="s">
        <v>884</v>
      </c>
      <c r="C15" s="3843"/>
      <c r="D15" s="3843"/>
      <c r="E15" s="3843"/>
      <c r="F15" s="3843"/>
      <c r="G15" s="3843"/>
      <c r="H15" s="3844"/>
      <c r="I15" s="59"/>
      <c r="J15" s="59"/>
      <c r="K15" s="59"/>
      <c r="L15" s="59"/>
    </row>
    <row r="16" spans="1:12" s="905" customFormat="1" ht="21" customHeight="1">
      <c r="A16" s="640" t="s">
        <v>882</v>
      </c>
      <c r="B16" s="641">
        <v>1</v>
      </c>
      <c r="C16" s="643">
        <v>2</v>
      </c>
      <c r="D16" s="643">
        <v>3</v>
      </c>
      <c r="E16" s="643">
        <v>4</v>
      </c>
      <c r="F16" s="643">
        <v>5</v>
      </c>
      <c r="G16" s="643">
        <v>6</v>
      </c>
      <c r="H16" s="644">
        <v>7</v>
      </c>
      <c r="I16" s="59"/>
      <c r="J16" s="59"/>
      <c r="K16" s="59"/>
      <c r="L16" s="59"/>
    </row>
    <row r="17" spans="1:12" s="905" customFormat="1" ht="21" customHeight="1" thickBot="1">
      <c r="A17" s="645" t="s">
        <v>883</v>
      </c>
      <c r="B17" s="646" t="s">
        <v>117</v>
      </c>
      <c r="C17" s="648" t="s">
        <v>117</v>
      </c>
      <c r="D17" s="648" t="s">
        <v>117</v>
      </c>
      <c r="E17" s="648" t="s">
        <v>117</v>
      </c>
      <c r="F17" s="648" t="s">
        <v>117</v>
      </c>
      <c r="G17" s="648" t="s">
        <v>117</v>
      </c>
      <c r="H17" s="649" t="s">
        <v>117</v>
      </c>
      <c r="I17" s="59"/>
      <c r="J17" s="59"/>
      <c r="K17" s="59"/>
      <c r="L17" s="59"/>
    </row>
    <row r="18" spans="1:12" s="905" customFormat="1" ht="21" customHeight="1" thickBot="1">
      <c r="A18" s="650"/>
      <c r="B18" s="59"/>
      <c r="C18" s="59"/>
      <c r="D18" s="59"/>
      <c r="E18" s="59"/>
      <c r="F18" s="59"/>
      <c r="G18" s="59"/>
      <c r="H18" s="59"/>
      <c r="I18" s="59"/>
      <c r="J18" s="59"/>
      <c r="K18" s="59"/>
      <c r="L18" s="59"/>
    </row>
    <row r="19" spans="1:12" s="905" customFormat="1" ht="21" customHeight="1" thickBot="1">
      <c r="A19" s="639" t="s">
        <v>168</v>
      </c>
      <c r="B19" s="3844" t="s">
        <v>885</v>
      </c>
      <c r="C19" s="3847"/>
      <c r="D19" s="3847"/>
      <c r="E19" s="3847"/>
      <c r="F19" s="3847"/>
      <c r="G19" s="3847"/>
      <c r="H19" s="3847" t="s">
        <v>886</v>
      </c>
      <c r="I19" s="3847"/>
      <c r="J19" s="3847"/>
      <c r="K19" s="3847"/>
      <c r="L19" s="902" t="s">
        <v>887</v>
      </c>
    </row>
    <row r="20" spans="1:12" s="905" customFormat="1" ht="21" customHeight="1">
      <c r="A20" s="640" t="s">
        <v>882</v>
      </c>
      <c r="B20" s="641">
        <v>1</v>
      </c>
      <c r="C20" s="643">
        <v>2</v>
      </c>
      <c r="D20" s="643">
        <v>3</v>
      </c>
      <c r="E20" s="643">
        <v>4</v>
      </c>
      <c r="F20" s="643">
        <v>5</v>
      </c>
      <c r="G20" s="644">
        <v>6</v>
      </c>
      <c r="H20" s="641">
        <v>1</v>
      </c>
      <c r="I20" s="643">
        <v>2</v>
      </c>
      <c r="J20" s="643">
        <v>3</v>
      </c>
      <c r="K20" s="644">
        <v>4</v>
      </c>
      <c r="L20" s="642">
        <v>1</v>
      </c>
    </row>
    <row r="21" spans="1:12" s="905" customFormat="1" ht="21" customHeight="1" thickBot="1">
      <c r="A21" s="645" t="s">
        <v>883</v>
      </c>
      <c r="B21" s="646" t="s">
        <v>117</v>
      </c>
      <c r="C21" s="648" t="s">
        <v>117</v>
      </c>
      <c r="D21" s="648" t="s">
        <v>117</v>
      </c>
      <c r="E21" s="648" t="s">
        <v>117</v>
      </c>
      <c r="F21" s="648" t="s">
        <v>117</v>
      </c>
      <c r="G21" s="649" t="s">
        <v>117</v>
      </c>
      <c r="H21" s="646" t="s">
        <v>117</v>
      </c>
      <c r="I21" s="648" t="s">
        <v>117</v>
      </c>
      <c r="J21" s="648" t="s">
        <v>117</v>
      </c>
      <c r="K21" s="649" t="s">
        <v>117</v>
      </c>
      <c r="L21" s="647" t="s">
        <v>117</v>
      </c>
    </row>
    <row r="22" spans="1:12" s="905" customFormat="1" ht="21" customHeight="1" thickBot="1">
      <c r="A22" s="650"/>
      <c r="B22" s="59"/>
      <c r="C22" s="59"/>
      <c r="D22" s="59"/>
      <c r="E22" s="59"/>
      <c r="F22" s="59"/>
      <c r="G22" s="59"/>
      <c r="H22" s="59"/>
      <c r="I22" s="59"/>
      <c r="J22" s="59"/>
      <c r="K22" s="59"/>
      <c r="L22" s="59"/>
    </row>
    <row r="23" spans="1:12" s="905" customFormat="1" ht="21" customHeight="1" thickBot="1">
      <c r="A23" s="639" t="s">
        <v>168</v>
      </c>
      <c r="B23" s="3843" t="s">
        <v>888</v>
      </c>
      <c r="C23" s="3843"/>
      <c r="D23" s="3843"/>
      <c r="E23" s="3844"/>
      <c r="F23" s="59"/>
      <c r="G23" s="59"/>
      <c r="H23" s="59"/>
      <c r="I23" s="59"/>
      <c r="J23" s="59"/>
      <c r="K23" s="59"/>
      <c r="L23" s="59"/>
    </row>
    <row r="24" spans="1:12" s="905" customFormat="1" ht="21" customHeight="1" thickBot="1">
      <c r="A24" s="639" t="s">
        <v>889</v>
      </c>
      <c r="B24" s="3845" t="s">
        <v>890</v>
      </c>
      <c r="C24" s="3846"/>
      <c r="D24" s="651" t="s">
        <v>891</v>
      </c>
      <c r="E24" s="652" t="s">
        <v>892</v>
      </c>
      <c r="F24" s="59"/>
      <c r="G24" s="59"/>
      <c r="H24" s="59"/>
      <c r="I24" s="59"/>
      <c r="J24" s="59"/>
      <c r="K24" s="59"/>
      <c r="L24" s="59"/>
    </row>
    <row r="25" spans="1:12" s="905" customFormat="1" ht="21" customHeight="1">
      <c r="A25" s="640" t="s">
        <v>882</v>
      </c>
      <c r="B25" s="641">
        <v>1</v>
      </c>
      <c r="C25" s="643">
        <v>2</v>
      </c>
      <c r="D25" s="643">
        <v>1</v>
      </c>
      <c r="E25" s="644">
        <v>1</v>
      </c>
      <c r="F25" s="59"/>
      <c r="G25" s="59"/>
      <c r="H25" s="59"/>
      <c r="I25" s="59"/>
      <c r="J25" s="59"/>
      <c r="K25" s="59"/>
      <c r="L25" s="59"/>
    </row>
    <row r="26" spans="1:12" s="905" customFormat="1" ht="21" customHeight="1" thickBot="1">
      <c r="A26" s="645" t="s">
        <v>883</v>
      </c>
      <c r="B26" s="646" t="s">
        <v>117</v>
      </c>
      <c r="C26" s="648" t="s">
        <v>117</v>
      </c>
      <c r="D26" s="648" t="s">
        <v>117</v>
      </c>
      <c r="E26" s="649" t="s">
        <v>117</v>
      </c>
      <c r="F26" s="59"/>
      <c r="G26" s="59"/>
      <c r="H26" s="59"/>
      <c r="I26" s="59"/>
      <c r="J26" s="59"/>
      <c r="K26" s="59"/>
      <c r="L26" s="59"/>
    </row>
    <row r="27" spans="1:12" s="905" customFormat="1" ht="21" customHeight="1">
      <c r="A27" s="59" t="s">
        <v>893</v>
      </c>
      <c r="B27" s="59"/>
      <c r="C27" s="59"/>
      <c r="D27" s="59"/>
      <c r="E27" s="59"/>
      <c r="F27" s="59"/>
      <c r="G27" s="59"/>
      <c r="H27" s="59"/>
      <c r="I27" s="59"/>
      <c r="J27" s="59"/>
      <c r="K27" s="59"/>
      <c r="L27" s="59"/>
    </row>
    <row r="28" spans="1:12">
      <c r="A28" s="56"/>
      <c r="B28" s="56"/>
      <c r="C28" s="56"/>
      <c r="D28" s="56"/>
      <c r="E28" s="56"/>
      <c r="F28" s="56"/>
      <c r="G28" s="56"/>
      <c r="H28" s="56"/>
      <c r="I28" s="56"/>
      <c r="J28" s="56"/>
      <c r="K28" s="56"/>
      <c r="L28" s="56"/>
    </row>
  </sheetData>
  <mergeCells count="13">
    <mergeCell ref="B23:E23"/>
    <mergeCell ref="B24:C24"/>
    <mergeCell ref="B11:C11"/>
    <mergeCell ref="D11:G11"/>
    <mergeCell ref="H11:L11"/>
    <mergeCell ref="B15:H15"/>
    <mergeCell ref="B19:G19"/>
    <mergeCell ref="H19:K19"/>
    <mergeCell ref="A3:I3"/>
    <mergeCell ref="J3:L3"/>
    <mergeCell ref="A6:L6"/>
    <mergeCell ref="A7:L7"/>
    <mergeCell ref="A8:L8"/>
  </mergeCells>
  <phoneticPr fontId="2"/>
  <dataValidations count="2">
    <dataValidation type="list" allowBlank="1" showInputMessage="1" showErrorMessage="1" sqref="B13:L13 B17:H17 B21:L21 B26:E26" xr:uid="{00000000-0002-0000-3100-000000000000}">
      <formula1>"□,■"</formula1>
    </dataValidation>
    <dataValidation type="list" allowBlank="1" showInputMessage="1" showErrorMessage="1" sqref="J3:L3" xr:uid="{00000000-0002-0000-3100-000001000000}">
      <formula1>"有,無"</formula1>
    </dataValidation>
  </dataValidations>
  <pageMargins left="0.98425196850393704" right="0.59055118110236227" top="0.59055118110236227" bottom="0.59055118110236227" header="0" footer="0"/>
  <pageSetup paperSize="9" orientation="portrait" r:id="rId1"/>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883EA-BC9E-414D-996C-E1797D5CAF52}">
  <sheetPr codeName="Sheet52">
    <tabColor rgb="FF66FFFF"/>
    <pageSetUpPr fitToPage="1"/>
  </sheetPr>
  <dimension ref="A1:BA48"/>
  <sheetViews>
    <sheetView showGridLines="0" view="pageBreakPreview" zoomScale="85" zoomScaleNormal="100" zoomScaleSheetLayoutView="85" workbookViewId="0">
      <selection activeCell="A10" sqref="A10:AG10"/>
    </sheetView>
  </sheetViews>
  <sheetFormatPr defaultColWidth="9.5546875" defaultRowHeight="13.2"/>
  <cols>
    <col min="1" max="1" width="5.6640625" style="63" customWidth="1"/>
    <col min="2" max="2" width="15.6640625" style="63" customWidth="1"/>
    <col min="3" max="32" width="2.88671875" style="63" customWidth="1"/>
    <col min="33" max="33" width="5.6640625" style="63" customWidth="1"/>
    <col min="34" max="34" width="9.5546875" style="63" customWidth="1"/>
    <col min="35" max="37" width="9.5546875" style="63"/>
    <col min="38" max="38" width="2.88671875" style="63" hidden="1" customWidth="1"/>
    <col min="39" max="39" width="5.109375" style="63" hidden="1" customWidth="1"/>
    <col min="40" max="16384" width="9.5546875" style="63"/>
  </cols>
  <sheetData>
    <row r="1" spans="1:53" ht="14.4">
      <c r="AG1" s="139" t="s">
        <v>1536</v>
      </c>
    </row>
    <row r="4" spans="1:53" ht="19.2">
      <c r="A4" s="2254" t="s">
        <v>1310</v>
      </c>
      <c r="B4" s="2254"/>
      <c r="C4" s="2254"/>
      <c r="D4" s="2254"/>
      <c r="E4" s="2254"/>
      <c r="F4" s="2254"/>
      <c r="G4" s="2254"/>
      <c r="H4" s="2254"/>
      <c r="I4" s="2254"/>
      <c r="J4" s="2254"/>
      <c r="K4" s="2254"/>
      <c r="L4" s="2254"/>
      <c r="M4" s="2254"/>
      <c r="N4" s="2254"/>
      <c r="O4" s="2254"/>
      <c r="P4" s="2254"/>
      <c r="Q4" s="2254"/>
      <c r="R4" s="2254"/>
      <c r="S4" s="2254"/>
      <c r="T4" s="2254"/>
      <c r="U4" s="2254"/>
      <c r="V4" s="2254"/>
      <c r="W4" s="2254"/>
      <c r="X4" s="2254"/>
      <c r="Y4" s="2254"/>
      <c r="Z4" s="2254"/>
      <c r="AA4" s="2254"/>
      <c r="AB4" s="2254"/>
      <c r="AC4" s="2254"/>
      <c r="AD4" s="2254"/>
      <c r="AE4" s="2254"/>
      <c r="AF4" s="2254"/>
      <c r="AG4" s="2254"/>
      <c r="AH4" s="1046"/>
      <c r="AI4" s="1046"/>
      <c r="AJ4" s="1046"/>
      <c r="AK4" s="1046"/>
      <c r="AL4" s="1046"/>
      <c r="AM4" s="1046"/>
      <c r="AN4" s="1046"/>
      <c r="AO4" s="1046"/>
      <c r="AP4" s="1046"/>
      <c r="AQ4" s="1046"/>
      <c r="AR4" s="1046"/>
      <c r="AS4" s="1046"/>
      <c r="AT4" s="1046"/>
      <c r="AU4" s="1046"/>
      <c r="AV4" s="1046"/>
      <c r="AW4" s="1046"/>
      <c r="AX4" s="1046"/>
      <c r="AY4" s="1046"/>
      <c r="AZ4" s="1046"/>
      <c r="BA4" s="1046"/>
    </row>
    <row r="5" spans="1:53" s="653" customFormat="1" ht="19.2">
      <c r="A5" s="2261" t="s">
        <v>1136</v>
      </c>
      <c r="B5" s="2261"/>
      <c r="C5" s="2261"/>
      <c r="D5" s="2261"/>
      <c r="E5" s="2261"/>
      <c r="F5" s="2261"/>
      <c r="G5" s="2261"/>
      <c r="H5" s="2261"/>
      <c r="I5" s="2261"/>
      <c r="J5" s="2261"/>
      <c r="K5" s="2261"/>
      <c r="L5" s="2261"/>
      <c r="M5" s="2261"/>
      <c r="N5" s="2261"/>
      <c r="O5" s="2261"/>
      <c r="P5" s="2261"/>
      <c r="Q5" s="2261"/>
      <c r="R5" s="2261"/>
      <c r="S5" s="2261"/>
      <c r="T5" s="2261"/>
      <c r="U5" s="2261"/>
      <c r="V5" s="2261"/>
      <c r="W5" s="2261"/>
      <c r="X5" s="2261"/>
      <c r="Y5" s="2261"/>
      <c r="Z5" s="2261"/>
      <c r="AA5" s="2261"/>
      <c r="AB5" s="2261"/>
      <c r="AC5" s="2261"/>
      <c r="AD5" s="2261"/>
      <c r="AE5" s="2261"/>
      <c r="AF5" s="2261"/>
      <c r="AG5" s="2261"/>
      <c r="AH5" s="1046"/>
      <c r="AI5" s="1046"/>
      <c r="AJ5" s="1046"/>
      <c r="AK5" s="1046"/>
      <c r="AL5" s="1046"/>
      <c r="AM5" s="1046"/>
      <c r="AN5" s="1046"/>
      <c r="AO5" s="1046"/>
      <c r="AP5" s="1046"/>
      <c r="AQ5" s="1046"/>
      <c r="AR5" s="1046"/>
      <c r="AS5" s="1046"/>
      <c r="AT5" s="1046"/>
      <c r="AU5" s="1046"/>
      <c r="AV5" s="1046"/>
      <c r="AW5" s="1046"/>
      <c r="AX5" s="1046"/>
    </row>
    <row r="8" spans="1:53" ht="31.5" customHeight="1">
      <c r="A8" s="2255" t="s">
        <v>1121</v>
      </c>
      <c r="B8" s="2255"/>
      <c r="C8" s="2255"/>
      <c r="D8" s="2255"/>
      <c r="E8" s="2255"/>
      <c r="F8" s="2255"/>
      <c r="G8" s="2255"/>
      <c r="H8" s="2255"/>
      <c r="I8" s="2255"/>
      <c r="J8" s="2255"/>
      <c r="K8" s="2255"/>
      <c r="L8" s="2255"/>
      <c r="M8" s="2255"/>
      <c r="N8" s="2255"/>
      <c r="O8" s="2255"/>
      <c r="P8" s="2255"/>
      <c r="Q8" s="2255"/>
      <c r="R8" s="2255"/>
      <c r="S8" s="2255"/>
      <c r="T8" s="2255"/>
      <c r="U8" s="2255"/>
      <c r="V8" s="2255"/>
      <c r="W8" s="2255"/>
      <c r="X8" s="2255"/>
      <c r="Y8" s="2255"/>
      <c r="Z8" s="2255"/>
      <c r="AA8" s="2255"/>
      <c r="AB8" s="2255"/>
      <c r="AC8" s="2255"/>
      <c r="AD8" s="2255"/>
      <c r="AE8" s="2255"/>
      <c r="AF8" s="2255"/>
      <c r="AG8" s="2255"/>
      <c r="AH8" s="1047"/>
      <c r="AI8" s="1047"/>
      <c r="AJ8" s="1047"/>
      <c r="AK8" s="1047"/>
      <c r="AL8" s="1047"/>
      <c r="AM8" s="1047"/>
      <c r="AN8" s="1047"/>
      <c r="AO8" s="1047"/>
      <c r="AP8" s="1047"/>
      <c r="AQ8" s="1047"/>
      <c r="AR8" s="1047"/>
      <c r="AS8" s="1047"/>
      <c r="AT8" s="1047"/>
      <c r="AU8" s="1047"/>
      <c r="AV8" s="1047"/>
      <c r="AW8" s="1047"/>
      <c r="AX8" s="1047"/>
      <c r="AY8" s="1047"/>
      <c r="AZ8" s="1047"/>
    </row>
    <row r="9" spans="1:53" ht="21" customHeight="1"/>
    <row r="10" spans="1:53" ht="21" customHeight="1">
      <c r="A10" s="2264" t="s">
        <v>940</v>
      </c>
      <c r="B10" s="2264"/>
      <c r="C10" s="2264"/>
      <c r="D10" s="2264"/>
      <c r="E10" s="2264"/>
      <c r="F10" s="2264"/>
      <c r="G10" s="2264"/>
      <c r="H10" s="2264"/>
      <c r="I10" s="2264"/>
      <c r="J10" s="2264"/>
      <c r="K10" s="2264"/>
      <c r="L10" s="2264"/>
      <c r="M10" s="2264"/>
      <c r="N10" s="2264"/>
      <c r="O10" s="2264"/>
      <c r="P10" s="2264"/>
      <c r="Q10" s="2264"/>
      <c r="R10" s="2264"/>
      <c r="S10" s="2264"/>
      <c r="T10" s="2264"/>
      <c r="U10" s="2264"/>
      <c r="V10" s="2264"/>
      <c r="W10" s="2264"/>
      <c r="X10" s="2264"/>
      <c r="Y10" s="2264"/>
      <c r="Z10" s="2264"/>
      <c r="AA10" s="2264"/>
      <c r="AB10" s="2264"/>
      <c r="AC10" s="2264"/>
      <c r="AD10" s="2264"/>
      <c r="AE10" s="2264"/>
      <c r="AF10" s="2264"/>
      <c r="AG10" s="2264"/>
    </row>
    <row r="11" spans="1:53" s="56" customFormat="1" ht="21" customHeight="1">
      <c r="A11" s="898"/>
    </row>
    <row r="12" spans="1:53" s="59" customFormat="1" ht="21" customHeight="1">
      <c r="A12" s="57"/>
      <c r="B12" s="58"/>
      <c r="C12" s="58"/>
      <c r="D12" s="58"/>
      <c r="E12" s="58"/>
      <c r="F12" s="58"/>
      <c r="H12" s="1066"/>
      <c r="N12" s="2300"/>
      <c r="O12" s="2300"/>
      <c r="U12" s="1035" t="s">
        <v>155</v>
      </c>
      <c r="V12" s="2300"/>
      <c r="W12" s="2300"/>
      <c r="X12" s="2300"/>
      <c r="Y12" s="1066" t="s">
        <v>114</v>
      </c>
      <c r="Z12" s="1036" t="s">
        <v>1089</v>
      </c>
      <c r="AB12" s="1036"/>
      <c r="AC12" s="2300" t="str">
        <f>IF(V12="","",IF(V12="一級","大臣","知事"))</f>
        <v/>
      </c>
      <c r="AD12" s="2300"/>
      <c r="AE12" s="2300"/>
      <c r="AF12" s="2300"/>
      <c r="AG12" s="1035" t="s">
        <v>116</v>
      </c>
      <c r="AJ12" s="57"/>
    </row>
    <row r="13" spans="1:53" s="59" customFormat="1" ht="21" customHeight="1">
      <c r="A13" s="60"/>
      <c r="B13" s="58"/>
      <c r="C13" s="58"/>
      <c r="D13" s="58"/>
      <c r="E13" s="58"/>
      <c r="F13" s="58"/>
      <c r="T13" s="1066" t="s">
        <v>1086</v>
      </c>
      <c r="U13" s="1035" t="s">
        <v>155</v>
      </c>
      <c r="V13" s="2300" t="str">
        <f>IF(V12="","",IF(V12="一級","－",""))</f>
        <v/>
      </c>
      <c r="W13" s="2300"/>
      <c r="X13" s="2300"/>
      <c r="Y13" s="2300"/>
      <c r="Z13" s="2301" t="s">
        <v>1255</v>
      </c>
      <c r="AA13" s="2301"/>
      <c r="AB13" s="2301"/>
      <c r="AC13" s="2301"/>
      <c r="AD13" s="2301"/>
      <c r="AE13" s="2301"/>
      <c r="AF13" s="2301"/>
      <c r="AG13" s="1034" t="s">
        <v>152</v>
      </c>
      <c r="AH13" s="1065"/>
      <c r="AI13" s="1065"/>
      <c r="AJ13" s="57"/>
    </row>
    <row r="14" spans="1:53" s="59" customFormat="1" ht="21" customHeight="1">
      <c r="A14" s="60"/>
      <c r="B14" s="58"/>
      <c r="C14" s="58"/>
      <c r="D14" s="58"/>
      <c r="E14" s="58"/>
      <c r="M14" s="1034"/>
      <c r="N14" s="1034"/>
      <c r="O14" s="1034"/>
      <c r="P14" s="1034"/>
      <c r="R14" s="1034"/>
      <c r="S14" s="1034"/>
      <c r="T14" s="1066" t="s">
        <v>153</v>
      </c>
      <c r="U14" s="1034"/>
      <c r="V14" s="2299"/>
      <c r="W14" s="2299"/>
      <c r="X14" s="2299"/>
      <c r="Y14" s="2299"/>
      <c r="Z14" s="2299"/>
      <c r="AA14" s="2299"/>
      <c r="AB14" s="2299"/>
      <c r="AC14" s="2299"/>
      <c r="AD14" s="2299"/>
      <c r="AE14" s="2299"/>
      <c r="AF14" s="2299"/>
      <c r="AG14" s="1034"/>
      <c r="AH14" s="1065"/>
      <c r="AI14" s="1065"/>
      <c r="AJ14" s="1038"/>
    </row>
    <row r="15" spans="1:53" s="59" customFormat="1" ht="21" customHeight="1">
      <c r="A15" s="60"/>
      <c r="B15" s="58"/>
      <c r="C15" s="58"/>
      <c r="D15" s="58"/>
      <c r="F15" s="58"/>
      <c r="M15" s="1034"/>
      <c r="N15" s="1034"/>
      <c r="O15" s="1034"/>
      <c r="P15" s="1034"/>
      <c r="R15" s="1034"/>
      <c r="S15" s="1034"/>
      <c r="T15" s="1066" t="s">
        <v>154</v>
      </c>
      <c r="U15" s="1034"/>
      <c r="V15" s="2299"/>
      <c r="W15" s="2299"/>
      <c r="X15" s="2299"/>
      <c r="Y15" s="2299"/>
      <c r="Z15" s="2299"/>
      <c r="AA15" s="2299"/>
      <c r="AB15" s="2299"/>
      <c r="AC15" s="2299"/>
      <c r="AD15" s="2299"/>
      <c r="AE15" s="2299"/>
      <c r="AF15" s="2299"/>
      <c r="AG15" s="1034"/>
      <c r="AH15" s="1065"/>
      <c r="AI15" s="1065"/>
    </row>
    <row r="16" spans="1:53" s="59" customFormat="1" ht="21" customHeight="1">
      <c r="A16" s="60"/>
      <c r="B16" s="58"/>
      <c r="C16" s="58"/>
      <c r="D16" s="58"/>
      <c r="E16" s="58"/>
      <c r="H16" s="1034"/>
      <c r="K16" s="1034" t="s">
        <v>1084</v>
      </c>
      <c r="L16" s="2300"/>
      <c r="M16" s="2300"/>
      <c r="N16" s="1036"/>
      <c r="S16" s="1066" t="s">
        <v>156</v>
      </c>
      <c r="T16" s="2300"/>
      <c r="U16" s="2300"/>
      <c r="V16" s="2300"/>
      <c r="W16" s="1036" t="s">
        <v>1087</v>
      </c>
      <c r="AA16" s="2301" t="s">
        <v>1256</v>
      </c>
      <c r="AB16" s="2301"/>
      <c r="AC16" s="2301"/>
      <c r="AD16" s="2301"/>
      <c r="AE16" s="2301"/>
      <c r="AF16" s="2301"/>
      <c r="AG16" s="1034" t="s">
        <v>152</v>
      </c>
      <c r="AH16" s="1065"/>
      <c r="AI16" s="1065"/>
      <c r="AJ16" s="57"/>
    </row>
    <row r="17" spans="1:33" ht="21" customHeight="1">
      <c r="A17" s="898"/>
      <c r="B17" s="898"/>
      <c r="C17" s="898"/>
      <c r="D17" s="898"/>
      <c r="E17" s="898"/>
      <c r="F17" s="898"/>
      <c r="G17" s="898"/>
      <c r="H17" s="898"/>
      <c r="I17" s="898"/>
      <c r="J17" s="898"/>
      <c r="K17" s="898"/>
      <c r="L17" s="898"/>
      <c r="M17" s="898"/>
      <c r="N17" s="898"/>
      <c r="O17" s="898"/>
      <c r="P17" s="898"/>
      <c r="Q17" s="898"/>
      <c r="R17" s="898"/>
      <c r="S17" s="898"/>
      <c r="T17" s="898"/>
      <c r="U17" s="898"/>
      <c r="V17" s="898"/>
      <c r="W17" s="898"/>
      <c r="X17" s="898"/>
      <c r="Y17" s="898"/>
    </row>
    <row r="18" spans="1:33" ht="21" customHeight="1">
      <c r="A18" s="898" t="s">
        <v>157</v>
      </c>
      <c r="B18" s="898"/>
      <c r="C18" s="898"/>
      <c r="D18" s="898"/>
      <c r="E18" s="898"/>
      <c r="F18" s="898"/>
      <c r="G18" s="898"/>
      <c r="H18" s="898"/>
      <c r="I18" s="898"/>
      <c r="J18" s="898"/>
      <c r="K18" s="898"/>
      <c r="L18" s="898"/>
      <c r="M18" s="898"/>
      <c r="N18" s="898"/>
      <c r="O18" s="898"/>
      <c r="P18" s="898"/>
      <c r="Q18" s="898"/>
      <c r="R18" s="898"/>
      <c r="S18" s="898"/>
      <c r="T18" s="898"/>
      <c r="U18" s="898"/>
      <c r="V18" s="898"/>
      <c r="W18" s="898"/>
      <c r="X18" s="898"/>
      <c r="Y18" s="898"/>
    </row>
    <row r="19" spans="1:33" ht="30" customHeight="1">
      <c r="A19" s="2257" t="s">
        <v>158</v>
      </c>
      <c r="B19" s="2257"/>
      <c r="C19" s="2258" t="str">
        <f>IF(基本情報!D13="","",基本情報!D13)</f>
        <v/>
      </c>
      <c r="D19" s="2259"/>
      <c r="E19" s="2259"/>
      <c r="F19" s="2259"/>
      <c r="G19" s="2259"/>
      <c r="H19" s="2259"/>
      <c r="I19" s="2259"/>
      <c r="J19" s="2259"/>
      <c r="K19" s="2259"/>
      <c r="L19" s="2259"/>
      <c r="M19" s="2259"/>
      <c r="N19" s="2259"/>
      <c r="O19" s="2259"/>
      <c r="P19" s="2259"/>
      <c r="Q19" s="2259"/>
      <c r="R19" s="2259"/>
      <c r="S19" s="2259"/>
      <c r="T19" s="2259"/>
      <c r="U19" s="2259"/>
      <c r="V19" s="2259"/>
      <c r="W19" s="2259"/>
      <c r="X19" s="2259"/>
      <c r="Y19" s="2259"/>
      <c r="Z19" s="2259"/>
      <c r="AA19" s="2259"/>
      <c r="AB19" s="2259"/>
      <c r="AC19" s="2259"/>
      <c r="AD19" s="2259"/>
      <c r="AE19" s="2259"/>
      <c r="AF19" s="2259"/>
      <c r="AG19" s="2260"/>
    </row>
    <row r="20" spans="1:33" ht="30" customHeight="1">
      <c r="A20" s="2257" t="s">
        <v>159</v>
      </c>
      <c r="B20" s="2257"/>
      <c r="C20" s="2258"/>
      <c r="D20" s="2259"/>
      <c r="E20" s="2259"/>
      <c r="F20" s="2259"/>
      <c r="G20" s="2259"/>
      <c r="H20" s="2259"/>
      <c r="I20" s="2259"/>
      <c r="J20" s="2259"/>
      <c r="K20" s="2259"/>
      <c r="L20" s="2259"/>
      <c r="M20" s="2259"/>
      <c r="N20" s="2259"/>
      <c r="O20" s="2259"/>
      <c r="P20" s="2259"/>
      <c r="Q20" s="2259"/>
      <c r="R20" s="2259"/>
      <c r="S20" s="2259"/>
      <c r="T20" s="2259"/>
      <c r="U20" s="2259"/>
      <c r="V20" s="2259"/>
      <c r="W20" s="2259"/>
      <c r="X20" s="2259"/>
      <c r="Y20" s="2259"/>
      <c r="Z20" s="2259"/>
      <c r="AA20" s="2259"/>
      <c r="AB20" s="2259"/>
      <c r="AC20" s="2259"/>
      <c r="AD20" s="2259"/>
      <c r="AE20" s="2259"/>
      <c r="AF20" s="2259"/>
      <c r="AG20" s="2260"/>
    </row>
    <row r="21" spans="1:33" ht="30" customHeight="1">
      <c r="A21" s="2256" t="s">
        <v>1235</v>
      </c>
      <c r="B21" s="2256"/>
      <c r="C21" s="2262"/>
      <c r="D21" s="2263"/>
      <c r="E21" s="2263"/>
      <c r="F21" s="2263"/>
      <c r="G21" s="2263"/>
      <c r="H21" s="1351" t="s">
        <v>155</v>
      </c>
      <c r="I21" s="2267"/>
      <c r="J21" s="2267"/>
      <c r="K21" s="2267"/>
      <c r="L21" s="2267"/>
      <c r="M21" s="2267"/>
      <c r="N21" s="2267"/>
      <c r="O21" s="1351" t="s">
        <v>116</v>
      </c>
      <c r="P21" s="1315" t="s">
        <v>1186</v>
      </c>
      <c r="Q21" s="653"/>
      <c r="R21" s="1316"/>
      <c r="S21" s="1315" t="s">
        <v>1187</v>
      </c>
      <c r="T21" s="1315" t="s">
        <v>1188</v>
      </c>
      <c r="U21" s="1354"/>
      <c r="V21" s="1316"/>
      <c r="W21" s="1315" t="s">
        <v>1187</v>
      </c>
      <c r="X21" s="653"/>
      <c r="Y21" s="2266" t="s">
        <v>1253</v>
      </c>
      <c r="Z21" s="2266"/>
      <c r="AA21" s="2266"/>
      <c r="AB21" s="2266"/>
      <c r="AC21" s="2265"/>
      <c r="AD21" s="2265"/>
      <c r="AE21" s="2265"/>
      <c r="AF21" s="2265"/>
      <c r="AG21" s="1352" t="s">
        <v>1189</v>
      </c>
    </row>
    <row r="22" spans="1:33" ht="30" customHeight="1">
      <c r="A22" s="2257" t="s">
        <v>1236</v>
      </c>
      <c r="B22" s="2257"/>
      <c r="C22" s="2262"/>
      <c r="D22" s="2263"/>
      <c r="E22" s="2263"/>
      <c r="F22" s="2263"/>
      <c r="G22" s="2263"/>
      <c r="H22" s="1351" t="s">
        <v>155</v>
      </c>
      <c r="I22" s="2267"/>
      <c r="J22" s="2267"/>
      <c r="K22" s="2267"/>
      <c r="L22" s="2267"/>
      <c r="M22" s="2267"/>
      <c r="N22" s="2267"/>
      <c r="O22" s="1351" t="s">
        <v>116</v>
      </c>
      <c r="P22" s="1355"/>
      <c r="Q22" s="1351"/>
      <c r="R22" s="1347"/>
      <c r="S22" s="1347"/>
      <c r="T22" s="1347"/>
      <c r="U22" s="1336"/>
      <c r="V22" s="1353"/>
      <c r="W22" s="1353"/>
      <c r="X22" s="1353"/>
      <c r="Y22" s="1353"/>
      <c r="Z22" s="1353"/>
      <c r="AA22" s="1353"/>
      <c r="AB22" s="1353"/>
      <c r="AC22" s="1353"/>
      <c r="AD22" s="1353"/>
      <c r="AE22" s="1353"/>
      <c r="AF22" s="1353"/>
      <c r="AG22" s="1337"/>
    </row>
    <row r="23" spans="1:33" ht="21" customHeight="1">
      <c r="B23" s="1048"/>
      <c r="C23" s="1048"/>
      <c r="D23" s="1048"/>
      <c r="E23" s="1050" t="s">
        <v>1297</v>
      </c>
      <c r="F23" s="1048"/>
      <c r="G23" s="1048"/>
      <c r="H23" s="1048"/>
      <c r="I23" s="1048"/>
      <c r="J23" s="1048"/>
      <c r="K23" s="1048"/>
      <c r="L23" s="1048"/>
      <c r="M23" s="1048"/>
      <c r="N23" s="1048"/>
      <c r="O23" s="1048"/>
      <c r="P23" s="1050"/>
      <c r="Q23" s="1050"/>
      <c r="R23" s="1050"/>
      <c r="S23" s="1050"/>
      <c r="T23" s="1050"/>
      <c r="U23" s="1050"/>
      <c r="V23" s="1050"/>
      <c r="W23" s="1050"/>
      <c r="X23" s="1050"/>
      <c r="Y23" s="1050"/>
      <c r="Z23" s="1050"/>
      <c r="AA23" s="1050"/>
      <c r="AB23" s="1050"/>
      <c r="AC23" s="1050"/>
      <c r="AD23" s="1050"/>
      <c r="AE23" s="1050"/>
      <c r="AF23" s="1050"/>
      <c r="AG23" s="1050"/>
    </row>
    <row r="24" spans="1:33" ht="21" customHeight="1">
      <c r="B24" s="1048"/>
      <c r="C24" s="1048"/>
      <c r="D24" s="1048"/>
      <c r="E24" s="1048"/>
      <c r="F24" s="1048"/>
      <c r="G24" s="1048"/>
      <c r="H24" s="1048"/>
      <c r="I24" s="1048"/>
      <c r="J24" s="1048"/>
      <c r="K24" s="1048"/>
      <c r="L24" s="1048"/>
      <c r="M24" s="1048"/>
      <c r="N24" s="1048"/>
      <c r="O24" s="1048"/>
      <c r="P24" s="1050"/>
      <c r="Q24" s="1050"/>
      <c r="R24" s="1050"/>
      <c r="S24" s="1050"/>
      <c r="T24" s="1050"/>
      <c r="U24" s="1050"/>
      <c r="V24" s="1050"/>
      <c r="W24" s="1050"/>
      <c r="X24" s="1050"/>
      <c r="Y24" s="1050"/>
      <c r="Z24" s="1050"/>
      <c r="AA24" s="1050"/>
      <c r="AB24" s="1050"/>
      <c r="AC24" s="1050"/>
      <c r="AD24" s="1050"/>
      <c r="AE24" s="1050"/>
      <c r="AF24" s="1050"/>
      <c r="AG24" s="1050"/>
    </row>
    <row r="25" spans="1:33" ht="21" customHeight="1">
      <c r="A25" s="138" t="s">
        <v>1076</v>
      </c>
      <c r="B25" s="1048"/>
      <c r="C25" s="1048"/>
      <c r="D25" s="1048"/>
      <c r="E25" s="1048"/>
      <c r="F25" s="1048"/>
      <c r="G25" s="1048"/>
      <c r="H25" s="1048"/>
      <c r="I25" s="1048"/>
      <c r="J25" s="1048"/>
      <c r="K25" s="1048"/>
      <c r="L25" s="1048"/>
      <c r="M25" s="1048"/>
      <c r="N25" s="1048"/>
      <c r="O25" s="1048"/>
      <c r="P25" s="1050"/>
      <c r="Q25" s="1050"/>
      <c r="R25" s="1050"/>
      <c r="S25" s="1050"/>
      <c r="T25" s="1050"/>
      <c r="U25" s="1050"/>
      <c r="V25" s="1050"/>
      <c r="W25" s="1050"/>
      <c r="X25" s="1050"/>
      <c r="Y25" s="1050"/>
      <c r="Z25" s="1050"/>
      <c r="AA25" s="1050"/>
      <c r="AB25" s="1050"/>
      <c r="AC25" s="1050"/>
      <c r="AD25" s="1050"/>
      <c r="AE25" s="1050"/>
      <c r="AF25" s="1050"/>
      <c r="AG25" s="1050"/>
    </row>
    <row r="26" spans="1:33" ht="21" customHeight="1">
      <c r="A26" s="2227" t="s">
        <v>1083</v>
      </c>
      <c r="B26" s="2228"/>
      <c r="C26" s="2268" t="s">
        <v>1077</v>
      </c>
      <c r="D26" s="2269"/>
      <c r="E26" s="2269"/>
      <c r="F26" s="2269"/>
      <c r="G26" s="2269"/>
      <c r="H26" s="2269"/>
      <c r="I26" s="2269"/>
      <c r="J26" s="2273" t="str">
        <f>IF(基本情報!G15="個人",基本情報!G20,CONCATENATE(基本情報!G17,"　",基本情報!G18,"　",基本情報!G20))</f>
        <v>　　</v>
      </c>
      <c r="K26" s="2273"/>
      <c r="L26" s="2273"/>
      <c r="M26" s="2273"/>
      <c r="N26" s="2273"/>
      <c r="O26" s="2273"/>
      <c r="P26" s="2273"/>
      <c r="Q26" s="2273"/>
      <c r="R26" s="2273"/>
      <c r="S26" s="2273"/>
      <c r="T26" s="2273"/>
      <c r="U26" s="2273"/>
      <c r="V26" s="2273"/>
      <c r="W26" s="2273"/>
      <c r="X26" s="2273"/>
      <c r="Y26" s="2273"/>
      <c r="Z26" s="2273"/>
      <c r="AA26" s="2273"/>
      <c r="AB26" s="2273"/>
      <c r="AC26" s="2273"/>
      <c r="AD26" s="2273"/>
      <c r="AE26" s="2273"/>
      <c r="AF26" s="2273"/>
      <c r="AG26" s="2274"/>
    </row>
    <row r="27" spans="1:33" ht="21" customHeight="1">
      <c r="A27" s="2231"/>
      <c r="B27" s="2232"/>
      <c r="C27" s="1052" t="s">
        <v>294</v>
      </c>
      <c r="D27" s="1056"/>
      <c r="E27" s="2270" t="str">
        <f>IF(基本情報!G22="","",基本情報!G22)</f>
        <v/>
      </c>
      <c r="F27" s="2270"/>
      <c r="G27" s="2270"/>
      <c r="H27" s="2270"/>
      <c r="I27" s="2270"/>
      <c r="J27" s="2270"/>
      <c r="K27" s="2270"/>
      <c r="L27" s="2270"/>
      <c r="M27" s="2270"/>
      <c r="N27" s="2270"/>
      <c r="O27" s="2270"/>
      <c r="P27" s="2270"/>
      <c r="Q27" s="2270"/>
      <c r="R27" s="2270"/>
      <c r="S27" s="2270"/>
      <c r="T27" s="1064"/>
      <c r="U27" s="1064"/>
      <c r="V27" s="1064"/>
      <c r="W27" s="1064"/>
      <c r="X27" s="1064"/>
      <c r="Y27" s="1064"/>
      <c r="Z27" s="1054" t="s">
        <v>160</v>
      </c>
      <c r="AA27" s="2520" t="str">
        <f>IF(基本情報!G23="","",基本情報!G23)</f>
        <v/>
      </c>
      <c r="AB27" s="2520"/>
      <c r="AC27" s="2520"/>
      <c r="AD27" s="2520"/>
      <c r="AE27" s="2520"/>
      <c r="AF27" s="2520"/>
      <c r="AG27" s="2521"/>
    </row>
    <row r="28" spans="1:33" ht="21" customHeight="1">
      <c r="A28" s="2227" t="s">
        <v>951</v>
      </c>
      <c r="B28" s="2228"/>
      <c r="C28" s="2268" t="s">
        <v>1077</v>
      </c>
      <c r="D28" s="2269"/>
      <c r="E28" s="2269"/>
      <c r="F28" s="2269"/>
      <c r="G28" s="2269"/>
      <c r="H28" s="2269"/>
      <c r="I28" s="2269"/>
      <c r="J28" s="2269" t="str">
        <f>IF(基本情報!G25="個人",基本情報!G30,CONCATENATE(基本情報!G27,"　",基本情報!G28,"　",基本情報!G30))</f>
        <v>　　</v>
      </c>
      <c r="K28" s="2269"/>
      <c r="L28" s="2269"/>
      <c r="M28" s="2269"/>
      <c r="N28" s="2269"/>
      <c r="O28" s="2269"/>
      <c r="P28" s="2269"/>
      <c r="Q28" s="2269"/>
      <c r="R28" s="2269"/>
      <c r="S28" s="2269"/>
      <c r="T28" s="2269"/>
      <c r="U28" s="2269"/>
      <c r="V28" s="2269"/>
      <c r="W28" s="2269"/>
      <c r="X28" s="2269"/>
      <c r="Y28" s="2269"/>
      <c r="Z28" s="2269"/>
      <c r="AA28" s="2269"/>
      <c r="AB28" s="2269"/>
      <c r="AC28" s="2269"/>
      <c r="AD28" s="2269"/>
      <c r="AE28" s="2269"/>
      <c r="AF28" s="2269"/>
      <c r="AG28" s="2269"/>
    </row>
    <row r="29" spans="1:33" ht="21" customHeight="1">
      <c r="A29" s="2231"/>
      <c r="B29" s="2232"/>
      <c r="C29" s="1052" t="s">
        <v>294</v>
      </c>
      <c r="D29" s="1056"/>
      <c r="E29" s="2270" t="str">
        <f>IF(基本情報!G32="","",基本情報!G32)</f>
        <v/>
      </c>
      <c r="F29" s="2270"/>
      <c r="G29" s="2270"/>
      <c r="H29" s="2270"/>
      <c r="I29" s="2270"/>
      <c r="J29" s="2270"/>
      <c r="K29" s="2270"/>
      <c r="L29" s="2270"/>
      <c r="M29" s="2270"/>
      <c r="N29" s="2270"/>
      <c r="O29" s="2270"/>
      <c r="P29" s="2270"/>
      <c r="Q29" s="2270"/>
      <c r="R29" s="2270"/>
      <c r="S29" s="2270"/>
      <c r="T29" s="1054"/>
      <c r="U29" s="1117"/>
      <c r="V29" s="1117"/>
      <c r="W29" s="1117"/>
      <c r="X29" s="1117"/>
      <c r="Y29" s="1117"/>
      <c r="Z29" s="1118" t="s">
        <v>1132</v>
      </c>
      <c r="AA29" s="2520" t="str">
        <f>IF(基本情報!G33="","",基本情報!G33)</f>
        <v/>
      </c>
      <c r="AB29" s="2520"/>
      <c r="AC29" s="2520"/>
      <c r="AD29" s="2520"/>
      <c r="AE29" s="2520"/>
      <c r="AF29" s="2520"/>
      <c r="AG29" s="2520"/>
    </row>
    <row r="30" spans="1:33" ht="21" customHeight="1">
      <c r="A30" s="2227" t="s">
        <v>161</v>
      </c>
      <c r="B30" s="2228"/>
      <c r="C30" s="1057" t="s">
        <v>155</v>
      </c>
      <c r="D30" s="2248" t="str">
        <f>IF(V12="","",V12)</f>
        <v/>
      </c>
      <c r="E30" s="2248"/>
      <c r="F30" s="1053" t="s">
        <v>116</v>
      </c>
      <c r="G30" s="2303" t="s">
        <v>1085</v>
      </c>
      <c r="H30" s="2303"/>
      <c r="I30" s="2303"/>
      <c r="J30" s="1033" t="s">
        <v>155</v>
      </c>
      <c r="K30" s="2309" t="str">
        <f>IF(AC12="","",AC12)</f>
        <v/>
      </c>
      <c r="L30" s="2309"/>
      <c r="M30" s="63" t="s">
        <v>116</v>
      </c>
      <c r="N30" s="2303" t="s">
        <v>1261</v>
      </c>
      <c r="O30" s="2303"/>
      <c r="P30" s="2303"/>
      <c r="Q30" s="63" t="s">
        <v>155</v>
      </c>
      <c r="R30" s="2304" t="str">
        <f>IF(V13="","",V13)</f>
        <v/>
      </c>
      <c r="S30" s="2304"/>
      <c r="T30" s="2304"/>
      <c r="U30" s="2304"/>
      <c r="V30" s="2304"/>
      <c r="W30" s="1068" t="s">
        <v>116</v>
      </c>
      <c r="X30" s="1068"/>
      <c r="Y30" s="1067" t="s">
        <v>1088</v>
      </c>
      <c r="Z30" s="2304" t="str">
        <f>IF(AC13="","",AC13)</f>
        <v/>
      </c>
      <c r="AA30" s="2304"/>
      <c r="AB30" s="2304"/>
      <c r="AC30" s="2304"/>
      <c r="AD30" s="2304"/>
      <c r="AE30" s="2304"/>
      <c r="AF30" s="2304"/>
      <c r="AG30" s="1061" t="s">
        <v>152</v>
      </c>
    </row>
    <row r="31" spans="1:33" ht="25.05" customHeight="1">
      <c r="A31" s="2229"/>
      <c r="B31" s="2230"/>
      <c r="C31" s="2305" t="s">
        <v>1094</v>
      </c>
      <c r="D31" s="2251"/>
      <c r="E31" s="2251"/>
      <c r="F31" s="2251"/>
      <c r="G31" s="2251"/>
      <c r="H31" s="2251" t="str">
        <f>IF(V14="","",V14)</f>
        <v/>
      </c>
      <c r="I31" s="2251"/>
      <c r="J31" s="2251"/>
      <c r="K31" s="2251"/>
      <c r="L31" s="2251"/>
      <c r="M31" s="2251"/>
      <c r="N31" s="2251"/>
      <c r="O31" s="2251"/>
      <c r="P31" s="2251"/>
      <c r="Q31" s="2251"/>
      <c r="R31" s="2251"/>
      <c r="S31" s="2251"/>
      <c r="T31" s="2251"/>
      <c r="U31" s="2251"/>
      <c r="V31" s="2251"/>
      <c r="W31" s="2251"/>
      <c r="X31" s="2251"/>
      <c r="Y31" s="2251"/>
      <c r="Z31" s="2251"/>
      <c r="AA31" s="2251"/>
      <c r="AB31" s="2251"/>
      <c r="AC31" s="2251"/>
      <c r="AD31" s="2251"/>
      <c r="AE31" s="2251"/>
      <c r="AF31" s="2251"/>
      <c r="AG31" s="2252"/>
    </row>
    <row r="32" spans="1:33" ht="25.05" customHeight="1">
      <c r="A32" s="2229"/>
      <c r="B32" s="2230"/>
      <c r="C32" s="2306" t="s">
        <v>1093</v>
      </c>
      <c r="D32" s="2307"/>
      <c r="E32" s="2307"/>
      <c r="F32" s="2307"/>
      <c r="G32" s="2307"/>
      <c r="H32" s="2251" t="str">
        <f>IF(V15="","",V15)</f>
        <v/>
      </c>
      <c r="I32" s="2251"/>
      <c r="J32" s="2251"/>
      <c r="K32" s="2251"/>
      <c r="L32" s="2251"/>
      <c r="M32" s="2251"/>
      <c r="N32" s="2251"/>
      <c r="O32" s="2251"/>
      <c r="P32" s="2251"/>
      <c r="Q32" s="2251"/>
      <c r="R32" s="2251"/>
      <c r="S32" s="2251"/>
      <c r="T32" s="2251"/>
      <c r="U32" s="2251"/>
      <c r="V32" s="2251"/>
      <c r="W32" s="2251"/>
      <c r="X32" s="2251"/>
      <c r="Y32" s="2251"/>
      <c r="Z32" s="2251"/>
      <c r="AA32" s="2251"/>
      <c r="AB32" s="2251"/>
      <c r="AC32" s="2251"/>
      <c r="AD32" s="2251"/>
      <c r="AE32" s="2251"/>
      <c r="AF32" s="2251"/>
      <c r="AG32" s="2252"/>
    </row>
    <row r="33" spans="1:37" ht="25.05" customHeight="1">
      <c r="A33" s="2229"/>
      <c r="B33" s="2230"/>
      <c r="C33" s="1062" t="s">
        <v>155</v>
      </c>
      <c r="D33" s="2308" t="str">
        <f>IF(L16="","",L16)</f>
        <v/>
      </c>
      <c r="E33" s="2308"/>
      <c r="F33" s="1049" t="s">
        <v>116</v>
      </c>
      <c r="G33" s="2300" t="s">
        <v>1090</v>
      </c>
      <c r="H33" s="2300"/>
      <c r="I33" s="2300"/>
      <c r="J33" s="2300"/>
      <c r="K33" s="2300"/>
      <c r="L33" s="63" t="s">
        <v>155</v>
      </c>
      <c r="M33" s="2300" t="str">
        <f>IF(T16="","",T16)</f>
        <v/>
      </c>
      <c r="N33" s="2300"/>
      <c r="O33" s="2300"/>
      <c r="P33" s="63" t="s">
        <v>116</v>
      </c>
      <c r="Q33" s="63" t="s">
        <v>1091</v>
      </c>
      <c r="Y33" s="1066" t="s">
        <v>1088</v>
      </c>
      <c r="Z33" s="2302" t="str">
        <f>IF(AC16="","",AC16)</f>
        <v/>
      </c>
      <c r="AA33" s="2302"/>
      <c r="AB33" s="2302"/>
      <c r="AC33" s="2302"/>
      <c r="AD33" s="2302"/>
      <c r="AE33" s="2302"/>
      <c r="AF33" s="2302"/>
      <c r="AG33" s="1063" t="s">
        <v>152</v>
      </c>
    </row>
    <row r="34" spans="1:37" ht="21" customHeight="1">
      <c r="A34" s="2231"/>
      <c r="B34" s="2232"/>
      <c r="C34" s="1052" t="s">
        <v>1092</v>
      </c>
      <c r="D34" s="1056"/>
      <c r="E34" s="2245"/>
      <c r="F34" s="2245"/>
      <c r="G34" s="2245"/>
      <c r="H34" s="2245"/>
      <c r="I34" s="2245"/>
      <c r="J34" s="2245"/>
      <c r="K34" s="2245"/>
      <c r="L34" s="2245"/>
      <c r="M34" s="2245"/>
      <c r="N34" s="2245"/>
      <c r="O34" s="2245"/>
      <c r="P34" s="2245"/>
      <c r="Q34" s="2245"/>
      <c r="R34" s="2245"/>
      <c r="S34" s="2245"/>
      <c r="T34" s="2245"/>
      <c r="U34" s="2245"/>
      <c r="V34" s="2245"/>
      <c r="W34" s="2245"/>
      <c r="X34" s="2245"/>
      <c r="Y34" s="2245"/>
      <c r="Z34" s="2245"/>
      <c r="AA34" s="2245"/>
      <c r="AB34" s="2245"/>
      <c r="AC34" s="2245"/>
      <c r="AD34" s="2245"/>
      <c r="AE34" s="2245"/>
      <c r="AF34" s="2245"/>
      <c r="AG34" s="2297"/>
    </row>
    <row r="35" spans="1:37" ht="21" customHeight="1">
      <c r="A35" s="2227" t="s">
        <v>1078</v>
      </c>
      <c r="B35" s="2228"/>
      <c r="C35" s="2247" t="s">
        <v>1079</v>
      </c>
      <c r="D35" s="2248"/>
      <c r="E35" s="2248"/>
      <c r="F35" s="2248"/>
      <c r="G35" s="2248"/>
      <c r="H35" s="2248"/>
      <c r="I35" s="2248"/>
      <c r="J35" s="2248"/>
      <c r="K35" s="2248"/>
      <c r="L35" s="2248"/>
      <c r="M35" s="2248"/>
      <c r="N35" s="2248"/>
      <c r="O35" s="1058" t="s">
        <v>1080</v>
      </c>
      <c r="Q35" s="1060"/>
      <c r="R35" s="2246"/>
      <c r="S35" s="2246"/>
      <c r="T35" s="2246"/>
      <c r="U35" s="2246"/>
      <c r="V35" s="2246"/>
      <c r="W35" s="2246"/>
      <c r="X35" s="1058" t="s">
        <v>1257</v>
      </c>
      <c r="Z35" s="1058"/>
      <c r="AA35" s="2248"/>
      <c r="AB35" s="2248"/>
      <c r="AC35" s="2248"/>
      <c r="AD35" s="2248"/>
      <c r="AE35" s="2248"/>
      <c r="AF35" s="2248"/>
      <c r="AG35" s="1061" t="s">
        <v>152</v>
      </c>
    </row>
    <row r="36" spans="1:37" ht="21" customHeight="1">
      <c r="A36" s="2229"/>
      <c r="B36" s="2230"/>
      <c r="C36" s="1062" t="s">
        <v>1082</v>
      </c>
      <c r="D36" s="56"/>
      <c r="E36" s="56"/>
      <c r="F36" s="56"/>
      <c r="G36" s="56"/>
      <c r="H36" s="2251"/>
      <c r="I36" s="2251"/>
      <c r="J36" s="2251"/>
      <c r="K36" s="2251"/>
      <c r="L36" s="2251"/>
      <c r="M36" s="2251"/>
      <c r="N36" s="2251"/>
      <c r="O36" s="2251"/>
      <c r="P36" s="2251"/>
      <c r="Q36" s="2251"/>
      <c r="R36" s="2251"/>
      <c r="S36" s="2251"/>
      <c r="T36" s="2251"/>
      <c r="U36" s="2251"/>
      <c r="V36" s="2251"/>
      <c r="W36" s="2251"/>
      <c r="X36" s="2251"/>
      <c r="Y36" s="2251"/>
      <c r="Z36" s="2251"/>
      <c r="AA36" s="2251"/>
      <c r="AB36" s="2251"/>
      <c r="AC36" s="2251"/>
      <c r="AD36" s="2251"/>
      <c r="AE36" s="2251"/>
      <c r="AF36" s="2251"/>
      <c r="AG36" s="2252"/>
    </row>
    <row r="37" spans="1:37" ht="21" customHeight="1">
      <c r="A37" s="2231"/>
      <c r="B37" s="2232"/>
      <c r="C37" s="1052" t="s">
        <v>294</v>
      </c>
      <c r="D37" s="1056"/>
      <c r="E37" s="2270"/>
      <c r="F37" s="2270"/>
      <c r="G37" s="2270"/>
      <c r="H37" s="2270"/>
      <c r="I37" s="2270"/>
      <c r="J37" s="2270"/>
      <c r="K37" s="2270"/>
      <c r="L37" s="2270"/>
      <c r="M37" s="2270"/>
      <c r="N37" s="2270"/>
      <c r="O37" s="2270"/>
      <c r="P37" s="2270"/>
      <c r="Q37" s="2270"/>
      <c r="R37" s="2270"/>
      <c r="S37" s="2270"/>
      <c r="T37" s="2270"/>
      <c r="U37" s="2270"/>
      <c r="V37" s="2270"/>
      <c r="W37" s="1064"/>
      <c r="X37" s="1064"/>
      <c r="Y37" s="1064"/>
      <c r="Z37" s="1054" t="s">
        <v>160</v>
      </c>
      <c r="AA37" s="2518"/>
      <c r="AB37" s="2518"/>
      <c r="AC37" s="2518"/>
      <c r="AD37" s="2518"/>
      <c r="AE37" s="2518"/>
      <c r="AF37" s="2518"/>
      <c r="AG37" s="2519"/>
    </row>
    <row r="38" spans="1:37" ht="21" customHeight="1">
      <c r="R38" s="136"/>
      <c r="S38" s="136"/>
      <c r="T38" s="136"/>
      <c r="U38" s="136"/>
      <c r="V38" s="136"/>
      <c r="W38" s="136"/>
      <c r="X38" s="136"/>
      <c r="Y38" s="136"/>
      <c r="Z38" s="136"/>
      <c r="AA38" s="136"/>
      <c r="AB38" s="136"/>
      <c r="AC38" s="136"/>
      <c r="AD38" s="136"/>
      <c r="AE38" s="136"/>
      <c r="AG38" s="870"/>
    </row>
    <row r="39" spans="1:37" ht="21" customHeight="1">
      <c r="A39" s="62" t="s">
        <v>1120</v>
      </c>
      <c r="B39" s="62"/>
      <c r="C39" s="62"/>
      <c r="D39" s="62"/>
      <c r="E39" s="62"/>
      <c r="F39" s="62"/>
      <c r="G39" s="62"/>
      <c r="H39" s="62"/>
      <c r="I39" s="62"/>
      <c r="J39" s="62"/>
      <c r="K39" s="62"/>
      <c r="L39" s="62"/>
      <c r="M39" s="62"/>
      <c r="N39" s="62"/>
      <c r="O39" s="62"/>
      <c r="P39" s="62"/>
      <c r="Q39" s="62"/>
    </row>
    <row r="40" spans="1:37" ht="40.049999999999997" customHeight="1">
      <c r="A40" s="2523" t="s">
        <v>1501</v>
      </c>
      <c r="B40" s="2524"/>
      <c r="C40" s="2524"/>
      <c r="D40" s="2524"/>
      <c r="E40" s="2524"/>
      <c r="F40" s="2524"/>
      <c r="G40" s="2524"/>
      <c r="H40" s="2524"/>
      <c r="I40" s="2524"/>
      <c r="J40" s="2524"/>
      <c r="K40" s="2524"/>
      <c r="L40" s="2524"/>
      <c r="M40" s="2524"/>
      <c r="N40" s="2524"/>
      <c r="O40" s="2524"/>
      <c r="P40" s="2524"/>
      <c r="Q40" s="2524"/>
      <c r="R40" s="2524"/>
      <c r="S40" s="2524"/>
      <c r="T40" s="2524"/>
      <c r="U40" s="2524"/>
      <c r="V40" s="2524"/>
      <c r="W40" s="2524"/>
      <c r="X40" s="2524"/>
      <c r="Y40" s="2524"/>
      <c r="Z40" s="2524"/>
      <c r="AA40" s="2525"/>
      <c r="AB40" s="2511" t="s">
        <v>1131</v>
      </c>
      <c r="AC40" s="2512"/>
      <c r="AD40" s="2512"/>
      <c r="AE40" s="2512"/>
      <c r="AF40" s="2512"/>
      <c r="AG40" s="2513"/>
      <c r="AH40" s="1103"/>
      <c r="AJ40" s="1104"/>
      <c r="AK40" s="1104"/>
    </row>
    <row r="41" spans="1:37" ht="40.049999999999997" customHeight="1">
      <c r="A41" s="1111" t="s">
        <v>269</v>
      </c>
      <c r="B41" s="1313" t="s">
        <v>1133</v>
      </c>
      <c r="C41" s="1358"/>
      <c r="D41" s="1358"/>
      <c r="E41" s="1358"/>
      <c r="F41" s="1358"/>
      <c r="G41" s="1358"/>
      <c r="H41" s="1358"/>
      <c r="I41" s="1358"/>
      <c r="J41" s="1358"/>
      <c r="K41" s="1358"/>
      <c r="L41" s="1358"/>
      <c r="M41" s="1358"/>
      <c r="N41" s="1358"/>
      <c r="O41" s="1358"/>
      <c r="P41" s="1358"/>
      <c r="Q41" s="1358"/>
      <c r="R41" s="1358"/>
      <c r="S41" s="1358"/>
      <c r="T41" s="1358"/>
      <c r="U41" s="1358"/>
      <c r="V41" s="1358"/>
      <c r="W41" s="1358"/>
      <c r="X41" s="1358"/>
      <c r="Y41" s="1358"/>
      <c r="Z41" s="1358"/>
      <c r="AA41" s="1358"/>
      <c r="AB41" s="2224" t="s">
        <v>117</v>
      </c>
      <c r="AC41" s="2225"/>
      <c r="AD41" s="2225"/>
      <c r="AE41" s="2225"/>
      <c r="AF41" s="2225"/>
      <c r="AG41" s="2226"/>
    </row>
    <row r="42" spans="1:37" ht="45.75" customHeight="1">
      <c r="A42" s="2499" t="s">
        <v>1502</v>
      </c>
      <c r="B42" s="2499"/>
      <c r="C42" s="2499"/>
      <c r="D42" s="2499"/>
      <c r="E42" s="2499"/>
      <c r="F42" s="2499"/>
      <c r="G42" s="2499"/>
      <c r="H42" s="2499"/>
      <c r="I42" s="2499"/>
      <c r="J42" s="2499"/>
      <c r="K42" s="2499"/>
      <c r="L42" s="2499"/>
      <c r="M42" s="2499"/>
      <c r="N42" s="2499"/>
      <c r="O42" s="2499"/>
      <c r="P42" s="2499"/>
      <c r="Q42" s="2499"/>
      <c r="R42" s="2499"/>
      <c r="S42" s="2499"/>
      <c r="T42" s="2499"/>
      <c r="U42" s="2499"/>
      <c r="V42" s="2499"/>
      <c r="W42" s="2499"/>
      <c r="X42" s="2499"/>
      <c r="Y42" s="2499"/>
      <c r="Z42" s="2499"/>
      <c r="AA42" s="2499"/>
      <c r="AB42" s="2499"/>
      <c r="AC42" s="2499"/>
      <c r="AD42" s="2499"/>
      <c r="AE42" s="2499"/>
      <c r="AF42" s="2499"/>
      <c r="AG42" s="2499"/>
    </row>
    <row r="43" spans="1:37" ht="21" customHeight="1">
      <c r="A43" s="872"/>
      <c r="B43" s="1037"/>
      <c r="C43" s="1037"/>
      <c r="D43" s="1037"/>
      <c r="E43" s="1037"/>
      <c r="F43" s="1037"/>
      <c r="G43" s="1037"/>
      <c r="H43" s="1037"/>
      <c r="I43" s="1037"/>
      <c r="J43" s="1037"/>
      <c r="K43" s="1037"/>
      <c r="L43" s="1037"/>
      <c r="M43" s="1037"/>
      <c r="N43" s="1037"/>
      <c r="O43" s="1037"/>
      <c r="P43" s="1037"/>
      <c r="Q43" s="1037"/>
      <c r="R43" s="1037"/>
      <c r="S43" s="1037"/>
      <c r="T43" s="1037"/>
      <c r="U43" s="1037"/>
      <c r="V43" s="1037"/>
      <c r="W43" s="1037"/>
      <c r="X43" s="1037"/>
      <c r="Y43" s="1037"/>
      <c r="Z43" s="1037"/>
      <c r="AA43" s="1037"/>
      <c r="AB43" s="1037"/>
      <c r="AC43" s="1037"/>
      <c r="AD43" s="1037"/>
      <c r="AE43" s="1037"/>
      <c r="AF43" s="1037"/>
      <c r="AG43" s="1037"/>
    </row>
    <row r="44" spans="1:37" s="1080" customFormat="1" ht="13.5" customHeight="1">
      <c r="A44" s="2522" t="s">
        <v>978</v>
      </c>
      <c r="B44" s="2522"/>
      <c r="C44" s="2522"/>
      <c r="D44" s="2522"/>
      <c r="E44" s="2522"/>
      <c r="F44" s="2522"/>
      <c r="G44" s="2522"/>
      <c r="H44" s="2522"/>
      <c r="I44" s="2522"/>
      <c r="J44" s="2522"/>
      <c r="K44" s="2522"/>
      <c r="L44" s="2522"/>
      <c r="M44" s="2522"/>
      <c r="N44" s="2522"/>
      <c r="O44" s="2522"/>
      <c r="P44" s="2522"/>
      <c r="Q44" s="2522"/>
      <c r="R44" s="2522"/>
      <c r="S44" s="2522"/>
      <c r="T44" s="2522"/>
      <c r="U44" s="2522"/>
      <c r="V44" s="2522"/>
      <c r="W44" s="2522"/>
      <c r="X44" s="2522"/>
      <c r="Y44" s="2522"/>
      <c r="Z44" s="2522"/>
      <c r="AA44" s="2522"/>
      <c r="AB44" s="2522"/>
      <c r="AC44" s="2522"/>
      <c r="AD44" s="2522"/>
      <c r="AE44" s="2522"/>
      <c r="AF44" s="2522"/>
      <c r="AG44" s="2522"/>
      <c r="AH44" s="1079"/>
      <c r="AI44" s="1079"/>
      <c r="AJ44" s="1079"/>
    </row>
    <row r="45" spans="1:37" s="1081" customFormat="1" ht="13.5" customHeight="1">
      <c r="A45" s="2522"/>
      <c r="B45" s="2522"/>
      <c r="C45" s="2522"/>
      <c r="D45" s="2522"/>
      <c r="E45" s="2522"/>
      <c r="F45" s="2522"/>
      <c r="G45" s="2522"/>
      <c r="H45" s="2522"/>
      <c r="I45" s="2522"/>
      <c r="J45" s="2522"/>
      <c r="K45" s="2522"/>
      <c r="L45" s="2522"/>
      <c r="M45" s="2522"/>
      <c r="N45" s="2522"/>
      <c r="O45" s="2522"/>
      <c r="P45" s="2522"/>
      <c r="Q45" s="2522"/>
      <c r="R45" s="2522"/>
      <c r="S45" s="2522"/>
      <c r="T45" s="2522"/>
      <c r="U45" s="2522"/>
      <c r="V45" s="2522"/>
      <c r="W45" s="2522"/>
      <c r="X45" s="2522"/>
      <c r="Y45" s="2522"/>
      <c r="Z45" s="2522"/>
      <c r="AA45" s="2522"/>
      <c r="AB45" s="2522"/>
      <c r="AC45" s="2522"/>
      <c r="AD45" s="2522"/>
      <c r="AE45" s="2522"/>
      <c r="AF45" s="2522"/>
      <c r="AG45" s="2522"/>
    </row>
    <row r="46" spans="1:37" ht="21" customHeight="1">
      <c r="A46" s="64"/>
      <c r="B46" s="2275"/>
      <c r="C46" s="2275"/>
      <c r="D46" s="2275"/>
      <c r="E46" s="2275"/>
      <c r="F46" s="2275"/>
      <c r="G46" s="2275"/>
      <c r="H46" s="2275"/>
      <c r="I46" s="2275"/>
      <c r="J46" s="2275"/>
      <c r="K46" s="2275"/>
      <c r="L46" s="2275"/>
      <c r="M46" s="2275"/>
      <c r="N46" s="2275"/>
      <c r="O46" s="2275"/>
      <c r="P46" s="2275"/>
      <c r="Q46" s="2275"/>
      <c r="R46" s="2275"/>
      <c r="S46" s="2275"/>
      <c r="T46" s="2275"/>
      <c r="U46" s="2275"/>
      <c r="V46" s="2275"/>
      <c r="W46" s="2275"/>
      <c r="X46" s="2275"/>
      <c r="Y46" s="2275"/>
      <c r="Z46" s="2275"/>
      <c r="AA46" s="2275"/>
      <c r="AB46" s="2275"/>
      <c r="AC46" s="2275"/>
      <c r="AD46" s="2275"/>
      <c r="AE46" s="2275"/>
      <c r="AF46" s="2275"/>
      <c r="AG46" s="2275"/>
    </row>
    <row r="47" spans="1:37" ht="21" customHeight="1">
      <c r="A47" s="872"/>
      <c r="B47" s="1037"/>
      <c r="C47" s="1037"/>
      <c r="D47" s="1037"/>
      <c r="E47" s="1037"/>
      <c r="F47" s="1037"/>
      <c r="G47" s="1037"/>
      <c r="H47" s="1037"/>
      <c r="I47" s="1037"/>
      <c r="J47" s="1037"/>
      <c r="K47" s="1037"/>
      <c r="L47" s="1037"/>
      <c r="M47" s="1037"/>
      <c r="N47" s="1037"/>
      <c r="O47" s="1037"/>
      <c r="P47" s="1037"/>
      <c r="Q47" s="1037"/>
      <c r="R47" s="1037"/>
      <c r="S47" s="1037"/>
      <c r="T47" s="1037"/>
      <c r="U47" s="1037"/>
      <c r="V47" s="1037"/>
      <c r="W47" s="1037"/>
      <c r="X47" s="1037"/>
      <c r="Y47" s="1037"/>
      <c r="Z47" s="1037"/>
      <c r="AA47" s="1037"/>
      <c r="AB47" s="1037"/>
      <c r="AC47" s="1037"/>
      <c r="AD47" s="1037"/>
      <c r="AE47" s="1037"/>
      <c r="AF47" s="1037"/>
      <c r="AG47" s="1037"/>
    </row>
    <row r="48" spans="1:37">
      <c r="A48" s="65"/>
      <c r="B48" s="65"/>
      <c r="C48" s="65"/>
      <c r="D48" s="65"/>
      <c r="E48" s="65"/>
      <c r="F48" s="65"/>
      <c r="G48" s="65"/>
      <c r="H48" s="65"/>
      <c r="I48" s="65"/>
      <c r="J48" s="65"/>
      <c r="K48" s="65"/>
      <c r="L48" s="65"/>
      <c r="M48" s="65"/>
      <c r="N48" s="65"/>
      <c r="O48" s="65"/>
      <c r="P48" s="65"/>
      <c r="Q48" s="65"/>
    </row>
  </sheetData>
  <mergeCells count="68">
    <mergeCell ref="Z33:AF33"/>
    <mergeCell ref="E34:AG34"/>
    <mergeCell ref="A42:AG42"/>
    <mergeCell ref="A44:AG45"/>
    <mergeCell ref="B46:AG46"/>
    <mergeCell ref="H36:AG36"/>
    <mergeCell ref="E37:V37"/>
    <mergeCell ref="AA37:AG37"/>
    <mergeCell ref="A40:AA40"/>
    <mergeCell ref="AB40:AG40"/>
    <mergeCell ref="AB41:AG41"/>
    <mergeCell ref="A35:B37"/>
    <mergeCell ref="C35:H35"/>
    <mergeCell ref="I35:N35"/>
    <mergeCell ref="R35:W35"/>
    <mergeCell ref="AA35:AF35"/>
    <mergeCell ref="R30:V30"/>
    <mergeCell ref="Z30:AF30"/>
    <mergeCell ref="C31:G31"/>
    <mergeCell ref="H31:AG31"/>
    <mergeCell ref="C32:G32"/>
    <mergeCell ref="H32:AG32"/>
    <mergeCell ref="A28:B29"/>
    <mergeCell ref="C28:I28"/>
    <mergeCell ref="J28:AG28"/>
    <mergeCell ref="E29:S29"/>
    <mergeCell ref="AA29:AG29"/>
    <mergeCell ref="A30:B34"/>
    <mergeCell ref="D30:E30"/>
    <mergeCell ref="G30:I30"/>
    <mergeCell ref="K30:L30"/>
    <mergeCell ref="N30:P30"/>
    <mergeCell ref="D33:E33"/>
    <mergeCell ref="G33:K33"/>
    <mergeCell ref="M33:O33"/>
    <mergeCell ref="A22:B22"/>
    <mergeCell ref="C22:G22"/>
    <mergeCell ref="I22:N22"/>
    <mergeCell ref="A26:B27"/>
    <mergeCell ref="C26:I26"/>
    <mergeCell ref="J26:AG26"/>
    <mergeCell ref="E27:S27"/>
    <mergeCell ref="AA27:AG27"/>
    <mergeCell ref="A19:B19"/>
    <mergeCell ref="C19:AG19"/>
    <mergeCell ref="A20:B20"/>
    <mergeCell ref="C20:AG20"/>
    <mergeCell ref="A21:B21"/>
    <mergeCell ref="C21:G21"/>
    <mergeCell ref="I21:N21"/>
    <mergeCell ref="Y21:AB21"/>
    <mergeCell ref="AC21:AF21"/>
    <mergeCell ref="L16:M16"/>
    <mergeCell ref="T16:V16"/>
    <mergeCell ref="AA16:AB16"/>
    <mergeCell ref="AC16:AF16"/>
    <mergeCell ref="A4:AG4"/>
    <mergeCell ref="A5:AG5"/>
    <mergeCell ref="A8:AG8"/>
    <mergeCell ref="N12:O12"/>
    <mergeCell ref="V12:X12"/>
    <mergeCell ref="AC12:AF12"/>
    <mergeCell ref="V13:Y13"/>
    <mergeCell ref="Z13:AB13"/>
    <mergeCell ref="AC13:AF13"/>
    <mergeCell ref="V14:AF14"/>
    <mergeCell ref="V15:AF15"/>
    <mergeCell ref="A10:AG10"/>
  </mergeCells>
  <phoneticPr fontId="2"/>
  <dataValidations disablePrompts="1" count="4">
    <dataValidation type="list" allowBlank="1" showInputMessage="1" showErrorMessage="1" sqref="AB41" xr:uid="{293679D3-7C24-4B11-9DE2-F1A75A323D9F}">
      <formula1>"□,■"</formula1>
    </dataValidation>
    <dataValidation type="list" allowBlank="1" showInputMessage="1" showErrorMessage="1" sqref="C21:G21" xr:uid="{1B7B7C26-FEBA-411A-B443-B38B97424F0E}">
      <formula1>"木造,鉄骨造,RC造,SRC造,その他(※)"</formula1>
    </dataValidation>
    <dataValidation type="list" allowBlank="1" showInputMessage="1" showErrorMessage="1" sqref="C22:G22" xr:uid="{508A14FB-A3DA-426F-882A-ED99076C1136}">
      <formula1>"事務所,学校,物販店,飲食店,集会所,病院,ホテル,その他(※)"</formula1>
    </dataValidation>
    <dataValidation type="list" allowBlank="1" showInputMessage="1" showErrorMessage="1" sqref="L16:M16 V12" xr:uid="{3D6CDA27-0A4E-4B95-BE77-5D9088B4549D}">
      <formula1>"一級,二級"</formula1>
    </dataValidation>
  </dataValidations>
  <pageMargins left="0.98425196850393704" right="0.59055118110236227" top="0.59055118110236227" bottom="0.59055118110236227" header="0" footer="0"/>
  <pageSetup paperSize="9" scale="80" fitToWidth="0"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3">
    <tabColor rgb="FF66FFFF"/>
  </sheetPr>
  <dimension ref="A1:N39"/>
  <sheetViews>
    <sheetView showGridLines="0" view="pageBreakPreview" zoomScale="85" zoomScaleNormal="100" zoomScaleSheetLayoutView="85" workbookViewId="0">
      <selection activeCell="A8" sqref="A8"/>
    </sheetView>
  </sheetViews>
  <sheetFormatPr defaultColWidth="10.109375" defaultRowHeight="13.05" customHeight="1"/>
  <cols>
    <col min="1" max="1" width="4.109375" style="653" customWidth="1"/>
    <col min="2" max="2" width="6.6640625" style="653" customWidth="1"/>
    <col min="3" max="3" width="26.6640625" style="653" customWidth="1"/>
    <col min="4" max="4" width="5.44140625" style="653" bestFit="1" customWidth="1"/>
    <col min="5" max="6" width="10.44140625" style="654" customWidth="1"/>
    <col min="7" max="7" width="6.6640625" style="653" customWidth="1"/>
    <col min="8" max="8" width="26.6640625" style="654" customWidth="1"/>
    <col min="9" max="9" width="5.44140625" style="653" bestFit="1" customWidth="1"/>
    <col min="10" max="12" width="10.44140625" style="654" customWidth="1"/>
    <col min="13" max="13" width="12.44140625" style="654" customWidth="1"/>
    <col min="14" max="14" width="12.44140625" style="653" customWidth="1"/>
    <col min="15" max="16384" width="10.109375" style="653"/>
  </cols>
  <sheetData>
    <row r="1" spans="1:14" ht="16.2">
      <c r="E1" s="653"/>
      <c r="F1" s="653"/>
      <c r="H1" s="854"/>
      <c r="I1" s="854"/>
      <c r="J1" s="854"/>
      <c r="K1" s="854"/>
      <c r="L1" s="854"/>
      <c r="M1" s="854"/>
      <c r="N1" s="871" t="s">
        <v>1580</v>
      </c>
    </row>
    <row r="2" spans="1:14" ht="27" customHeight="1">
      <c r="A2" s="3848" t="str">
        <f>IF(基本情報!D13="","事業名：　　　　　　　　　　　　　　　　　　　　",CONCATENATE("事業名：",IF(基本情報!D13="","",基本情報!D13)))</f>
        <v>事業名：　　　　　　　　　　　　　　　　　　　　</v>
      </c>
      <c r="B2" s="3848"/>
      <c r="C2" s="3848"/>
      <c r="D2" s="3848"/>
      <c r="E2" s="3848"/>
      <c r="F2" s="3848"/>
      <c r="G2" s="3848"/>
      <c r="H2" s="3848"/>
      <c r="I2" s="3848"/>
      <c r="J2" s="3848"/>
      <c r="K2" s="3848"/>
      <c r="L2" s="3848"/>
      <c r="M2" s="3848"/>
      <c r="N2" s="3848"/>
    </row>
    <row r="3" spans="1:14" ht="23.4">
      <c r="A3" s="3853" t="s">
        <v>968</v>
      </c>
      <c r="B3" s="3853"/>
      <c r="C3" s="3853"/>
      <c r="D3" s="3853"/>
      <c r="E3" s="3853"/>
      <c r="F3" s="3853"/>
      <c r="G3" s="3853"/>
      <c r="H3" s="3853"/>
      <c r="I3" s="3853"/>
      <c r="J3" s="3853"/>
      <c r="K3" s="3853"/>
      <c r="L3" s="3853"/>
      <c r="M3" s="3853"/>
      <c r="N3" s="3853"/>
    </row>
    <row r="4" spans="1:14" ht="15" customHeight="1"/>
    <row r="5" spans="1:14" ht="15" customHeight="1">
      <c r="A5" s="653" t="s">
        <v>894</v>
      </c>
      <c r="N5" s="655" t="s">
        <v>895</v>
      </c>
    </row>
    <row r="6" spans="1:14" ht="18" customHeight="1">
      <c r="A6" s="3854" t="s">
        <v>896</v>
      </c>
      <c r="B6" s="3855" t="s">
        <v>898</v>
      </c>
      <c r="C6" s="3856"/>
      <c r="D6" s="3856"/>
      <c r="E6" s="3856"/>
      <c r="F6" s="3857"/>
      <c r="G6" s="3855" t="s">
        <v>899</v>
      </c>
      <c r="H6" s="3856"/>
      <c r="I6" s="3856"/>
      <c r="J6" s="3856"/>
      <c r="K6" s="3857"/>
      <c r="L6" s="3852" t="s">
        <v>900</v>
      </c>
      <c r="M6" s="3854" t="s">
        <v>529</v>
      </c>
      <c r="N6" s="3854"/>
    </row>
    <row r="7" spans="1:14" ht="18" customHeight="1">
      <c r="A7" s="3854"/>
      <c r="B7" s="1687" t="s">
        <v>897</v>
      </c>
      <c r="C7" s="656" t="s">
        <v>901</v>
      </c>
      <c r="D7" s="656" t="s">
        <v>768</v>
      </c>
      <c r="E7" s="658" t="s">
        <v>902</v>
      </c>
      <c r="F7" s="658" t="s">
        <v>903</v>
      </c>
      <c r="G7" s="1687" t="s">
        <v>897</v>
      </c>
      <c r="H7" s="1613" t="s">
        <v>901</v>
      </c>
      <c r="I7" s="657" t="s">
        <v>768</v>
      </c>
      <c r="J7" s="658" t="s">
        <v>902</v>
      </c>
      <c r="K7" s="658" t="s">
        <v>903</v>
      </c>
      <c r="L7" s="3852"/>
      <c r="M7" s="3854"/>
      <c r="N7" s="3854"/>
    </row>
    <row r="8" spans="1:14" ht="27" customHeight="1">
      <c r="A8" s="659"/>
      <c r="B8" s="656"/>
      <c r="C8" s="660"/>
      <c r="D8" s="659"/>
      <c r="E8" s="661"/>
      <c r="F8" s="661">
        <f>D8*E8</f>
        <v>0</v>
      </c>
      <c r="G8" s="656"/>
      <c r="H8" s="1614"/>
      <c r="I8" s="662"/>
      <c r="J8" s="661"/>
      <c r="K8" s="661">
        <f>I8*J8</f>
        <v>0</v>
      </c>
      <c r="L8" s="1611">
        <f>K8-F8</f>
        <v>0</v>
      </c>
      <c r="M8" s="3849"/>
      <c r="N8" s="3849"/>
    </row>
    <row r="9" spans="1:14" ht="27" customHeight="1">
      <c r="A9" s="659"/>
      <c r="B9" s="656"/>
      <c r="C9" s="660"/>
      <c r="D9" s="659"/>
      <c r="E9" s="661"/>
      <c r="F9" s="661">
        <f t="shared" ref="F9:F12" si="0">D9*E9</f>
        <v>0</v>
      </c>
      <c r="G9" s="656"/>
      <c r="H9" s="1614"/>
      <c r="I9" s="662"/>
      <c r="J9" s="661"/>
      <c r="K9" s="661">
        <f t="shared" ref="K9:K12" si="1">I9*J9</f>
        <v>0</v>
      </c>
      <c r="L9" s="1611">
        <f>K9-F9</f>
        <v>0</v>
      </c>
      <c r="M9" s="3849"/>
      <c r="N9" s="3849"/>
    </row>
    <row r="10" spans="1:14" ht="27" customHeight="1">
      <c r="A10" s="659"/>
      <c r="B10" s="656"/>
      <c r="C10" s="660"/>
      <c r="D10" s="659"/>
      <c r="E10" s="661"/>
      <c r="F10" s="661">
        <f t="shared" si="0"/>
        <v>0</v>
      </c>
      <c r="G10" s="656"/>
      <c r="H10" s="1614"/>
      <c r="I10" s="662"/>
      <c r="J10" s="661"/>
      <c r="K10" s="661">
        <f t="shared" si="1"/>
        <v>0</v>
      </c>
      <c r="L10" s="1611">
        <f>K10-F10</f>
        <v>0</v>
      </c>
      <c r="M10" s="3849"/>
      <c r="N10" s="3849"/>
    </row>
    <row r="11" spans="1:14" ht="27" customHeight="1">
      <c r="A11" s="659"/>
      <c r="B11" s="656"/>
      <c r="C11" s="660"/>
      <c r="D11" s="659"/>
      <c r="E11" s="661"/>
      <c r="F11" s="661">
        <f t="shared" si="0"/>
        <v>0</v>
      </c>
      <c r="G11" s="656"/>
      <c r="H11" s="1614"/>
      <c r="I11" s="662"/>
      <c r="J11" s="661"/>
      <c r="K11" s="661">
        <f t="shared" si="1"/>
        <v>0</v>
      </c>
      <c r="L11" s="1611">
        <f>K11-F11</f>
        <v>0</v>
      </c>
      <c r="M11" s="3849"/>
      <c r="N11" s="3849"/>
    </row>
    <row r="12" spans="1:14" ht="27" customHeight="1" thickBot="1">
      <c r="A12" s="663"/>
      <c r="B12" s="664"/>
      <c r="C12" s="665"/>
      <c r="D12" s="663"/>
      <c r="E12" s="666"/>
      <c r="F12" s="661">
        <f t="shared" si="0"/>
        <v>0</v>
      </c>
      <c r="G12" s="664"/>
      <c r="H12" s="1615"/>
      <c r="I12" s="667"/>
      <c r="J12" s="666"/>
      <c r="K12" s="1612">
        <f t="shared" si="1"/>
        <v>0</v>
      </c>
      <c r="L12" s="1611">
        <f>K12-F12</f>
        <v>0</v>
      </c>
      <c r="M12" s="3850"/>
      <c r="N12" s="3850"/>
    </row>
    <row r="13" spans="1:14" ht="27" customHeight="1" thickTop="1">
      <c r="A13" s="3858" t="s">
        <v>231</v>
      </c>
      <c r="B13" s="3858"/>
      <c r="C13" s="3858"/>
      <c r="D13" s="3858"/>
      <c r="E13" s="3858"/>
      <c r="F13" s="668">
        <f>SUM(F8:F12)</f>
        <v>0</v>
      </c>
      <c r="G13" s="1684"/>
      <c r="H13" s="3859"/>
      <c r="I13" s="3860"/>
      <c r="J13" s="3860"/>
      <c r="K13" s="668">
        <f>SUM(K8:K12)</f>
        <v>0</v>
      </c>
      <c r="L13" s="668">
        <f>SUM(L8:L12)</f>
        <v>0</v>
      </c>
      <c r="M13" s="3851"/>
      <c r="N13" s="3851"/>
    </row>
    <row r="14" spans="1:14" ht="15" customHeight="1">
      <c r="A14" s="669"/>
      <c r="B14" s="669"/>
      <c r="C14" s="669"/>
      <c r="D14" s="669"/>
      <c r="E14" s="669"/>
      <c r="F14" s="670"/>
      <c r="G14" s="669"/>
      <c r="H14" s="671"/>
      <c r="I14" s="671"/>
      <c r="J14" s="671"/>
      <c r="K14" s="670"/>
      <c r="L14" s="670"/>
      <c r="M14" s="670"/>
      <c r="N14" s="672"/>
    </row>
    <row r="15" spans="1:14" ht="15" customHeight="1">
      <c r="A15" s="673" t="s">
        <v>904</v>
      </c>
      <c r="B15" s="674"/>
      <c r="C15" s="675"/>
      <c r="D15" s="673"/>
      <c r="E15" s="676"/>
      <c r="F15" s="676"/>
      <c r="G15" s="674"/>
      <c r="H15" s="677"/>
      <c r="I15" s="673"/>
      <c r="J15" s="676"/>
      <c r="K15" s="676"/>
      <c r="L15" s="676"/>
      <c r="M15" s="670"/>
      <c r="N15" s="655"/>
    </row>
    <row r="16" spans="1:14" ht="18" customHeight="1">
      <c r="A16" s="3854" t="s">
        <v>896</v>
      </c>
      <c r="B16" s="3855" t="s">
        <v>898</v>
      </c>
      <c r="C16" s="3856"/>
      <c r="D16" s="3856"/>
      <c r="E16" s="3856"/>
      <c r="F16" s="3857"/>
      <c r="G16" s="3855" t="s">
        <v>899</v>
      </c>
      <c r="H16" s="3856"/>
      <c r="I16" s="3856"/>
      <c r="J16" s="3856"/>
      <c r="K16" s="3857"/>
      <c r="L16" s="3852" t="s">
        <v>900</v>
      </c>
      <c r="M16" s="3854" t="s">
        <v>529</v>
      </c>
      <c r="N16" s="3854"/>
    </row>
    <row r="17" spans="1:14" ht="18" customHeight="1">
      <c r="A17" s="3854"/>
      <c r="B17" s="1687" t="s">
        <v>897</v>
      </c>
      <c r="C17" s="656" t="s">
        <v>901</v>
      </c>
      <c r="D17" s="656" t="s">
        <v>768</v>
      </c>
      <c r="E17" s="658" t="s">
        <v>902</v>
      </c>
      <c r="F17" s="658" t="s">
        <v>903</v>
      </c>
      <c r="G17" s="1687" t="s">
        <v>897</v>
      </c>
      <c r="H17" s="1613" t="s">
        <v>901</v>
      </c>
      <c r="I17" s="657" t="s">
        <v>768</v>
      </c>
      <c r="J17" s="658" t="s">
        <v>902</v>
      </c>
      <c r="K17" s="658" t="s">
        <v>903</v>
      </c>
      <c r="L17" s="3852"/>
      <c r="M17" s="3854"/>
      <c r="N17" s="3854"/>
    </row>
    <row r="18" spans="1:14" ht="27" customHeight="1">
      <c r="A18" s="659"/>
      <c r="B18" s="656"/>
      <c r="C18" s="660"/>
      <c r="D18" s="659"/>
      <c r="E18" s="661"/>
      <c r="F18" s="661"/>
      <c r="G18" s="656"/>
      <c r="H18" s="1614"/>
      <c r="I18" s="662"/>
      <c r="J18" s="661"/>
      <c r="K18" s="661"/>
      <c r="L18" s="661"/>
      <c r="M18" s="3849"/>
      <c r="N18" s="3849"/>
    </row>
    <row r="19" spans="1:14" ht="27" customHeight="1">
      <c r="A19" s="659"/>
      <c r="B19" s="656"/>
      <c r="C19" s="660"/>
      <c r="D19" s="659"/>
      <c r="E19" s="661"/>
      <c r="F19" s="661"/>
      <c r="G19" s="656"/>
      <c r="H19" s="1614"/>
      <c r="I19" s="662"/>
      <c r="J19" s="661"/>
      <c r="K19" s="661"/>
      <c r="L19" s="661"/>
      <c r="M19" s="3849"/>
      <c r="N19" s="3849"/>
    </row>
    <row r="20" spans="1:14" ht="27" customHeight="1">
      <c r="A20" s="659"/>
      <c r="B20" s="656"/>
      <c r="C20" s="660"/>
      <c r="D20" s="659"/>
      <c r="E20" s="661"/>
      <c r="F20" s="661"/>
      <c r="G20" s="656"/>
      <c r="H20" s="1614"/>
      <c r="I20" s="662"/>
      <c r="J20" s="661"/>
      <c r="K20" s="661"/>
      <c r="L20" s="661"/>
      <c r="M20" s="3849"/>
      <c r="N20" s="3849"/>
    </row>
    <row r="21" spans="1:14" ht="27" customHeight="1">
      <c r="A21" s="659"/>
      <c r="B21" s="656"/>
      <c r="C21" s="660"/>
      <c r="D21" s="659"/>
      <c r="E21" s="661"/>
      <c r="F21" s="661"/>
      <c r="G21" s="656"/>
      <c r="H21" s="1614"/>
      <c r="I21" s="662"/>
      <c r="J21" s="661"/>
      <c r="K21" s="661"/>
      <c r="L21" s="661"/>
      <c r="M21" s="3849"/>
      <c r="N21" s="3849"/>
    </row>
    <row r="22" spans="1:14" ht="27" customHeight="1" thickBot="1">
      <c r="A22" s="659"/>
      <c r="B22" s="656"/>
      <c r="C22" s="660"/>
      <c r="D22" s="678"/>
      <c r="E22" s="679"/>
      <c r="F22" s="679"/>
      <c r="G22" s="656"/>
      <c r="H22" s="1617"/>
      <c r="I22" s="662"/>
      <c r="J22" s="661"/>
      <c r="K22" s="661"/>
      <c r="L22" s="661"/>
      <c r="M22" s="3850"/>
      <c r="N22" s="3850"/>
    </row>
    <row r="23" spans="1:14" ht="27" customHeight="1" thickTop="1">
      <c r="A23" s="3858" t="s">
        <v>231</v>
      </c>
      <c r="B23" s="3858"/>
      <c r="C23" s="3858"/>
      <c r="D23" s="3858"/>
      <c r="E23" s="3858"/>
      <c r="F23" s="668">
        <f>SUM(F18:F22)</f>
        <v>0</v>
      </c>
      <c r="G23" s="1684"/>
      <c r="H23" s="3859"/>
      <c r="I23" s="3860"/>
      <c r="J23" s="3860"/>
      <c r="K23" s="668">
        <f>SUM(K18:K22)</f>
        <v>0</v>
      </c>
      <c r="L23" s="668">
        <f>SUM(L18:L22)</f>
        <v>0</v>
      </c>
      <c r="M23" s="3849"/>
      <c r="N23" s="3849"/>
    </row>
    <row r="24" spans="1:14" ht="15" customHeight="1">
      <c r="A24" s="680"/>
      <c r="B24" s="680"/>
      <c r="C24" s="680"/>
      <c r="D24" s="680"/>
      <c r="E24" s="680"/>
      <c r="F24" s="681"/>
      <c r="G24" s="680"/>
      <c r="H24" s="682"/>
      <c r="I24" s="682"/>
      <c r="J24" s="682"/>
      <c r="K24" s="681"/>
      <c r="L24" s="681"/>
      <c r="M24" s="681"/>
      <c r="N24" s="683"/>
    </row>
    <row r="25" spans="1:14" ht="15" customHeight="1">
      <c r="A25" s="680"/>
      <c r="B25" s="680"/>
      <c r="C25" s="680"/>
      <c r="D25" s="680"/>
      <c r="E25" s="680"/>
      <c r="F25" s="681"/>
      <c r="G25" s="680"/>
      <c r="H25" s="682"/>
      <c r="I25" s="682"/>
      <c r="J25" s="682"/>
      <c r="K25" s="681"/>
      <c r="L25" s="681"/>
      <c r="M25" s="681"/>
      <c r="N25" s="683"/>
    </row>
    <row r="26" spans="1:14" ht="15" customHeight="1">
      <c r="A26" s="673" t="s">
        <v>1503</v>
      </c>
      <c r="B26" s="674"/>
      <c r="C26" s="675"/>
      <c r="D26" s="673"/>
      <c r="E26" s="676"/>
      <c r="F26" s="676"/>
      <c r="G26" s="674"/>
      <c r="H26" s="677"/>
      <c r="I26" s="673"/>
      <c r="J26" s="676"/>
      <c r="K26" s="676"/>
      <c r="L26" s="676"/>
      <c r="M26" s="670"/>
      <c r="N26" s="655"/>
    </row>
    <row r="27" spans="1:14" ht="18" customHeight="1">
      <c r="A27" s="3854" t="s">
        <v>896</v>
      </c>
      <c r="B27" s="3855" t="s">
        <v>898</v>
      </c>
      <c r="C27" s="3856"/>
      <c r="D27" s="3856"/>
      <c r="E27" s="3856"/>
      <c r="F27" s="3857"/>
      <c r="G27" s="3855" t="s">
        <v>899</v>
      </c>
      <c r="H27" s="3856"/>
      <c r="I27" s="3856"/>
      <c r="J27" s="3856"/>
      <c r="K27" s="3857"/>
      <c r="L27" s="3852" t="s">
        <v>900</v>
      </c>
      <c r="M27" s="3854" t="s">
        <v>529</v>
      </c>
      <c r="N27" s="3854"/>
    </row>
    <row r="28" spans="1:14" ht="18" customHeight="1">
      <c r="A28" s="3854"/>
      <c r="B28" s="1687" t="s">
        <v>897</v>
      </c>
      <c r="C28" s="656" t="s">
        <v>901</v>
      </c>
      <c r="D28" s="656" t="s">
        <v>768</v>
      </c>
      <c r="E28" s="658" t="s">
        <v>902</v>
      </c>
      <c r="F28" s="658" t="s">
        <v>903</v>
      </c>
      <c r="G28" s="1687" t="s">
        <v>897</v>
      </c>
      <c r="H28" s="1613" t="s">
        <v>901</v>
      </c>
      <c r="I28" s="657" t="s">
        <v>768</v>
      </c>
      <c r="J28" s="658" t="s">
        <v>902</v>
      </c>
      <c r="K28" s="658" t="s">
        <v>903</v>
      </c>
      <c r="L28" s="3852"/>
      <c r="M28" s="3854"/>
      <c r="N28" s="3854"/>
    </row>
    <row r="29" spans="1:14" ht="27" customHeight="1">
      <c r="A29" s="659"/>
      <c r="B29" s="656"/>
      <c r="C29" s="660"/>
      <c r="D29" s="659"/>
      <c r="E29" s="661"/>
      <c r="F29" s="661"/>
      <c r="G29" s="656"/>
      <c r="H29" s="1614"/>
      <c r="I29" s="662"/>
      <c r="J29" s="661"/>
      <c r="K29" s="661"/>
      <c r="L29" s="661"/>
      <c r="M29" s="3849"/>
      <c r="N29" s="3849"/>
    </row>
    <row r="30" spans="1:14" ht="27" customHeight="1">
      <c r="A30" s="659"/>
      <c r="B30" s="656"/>
      <c r="C30" s="660"/>
      <c r="D30" s="659"/>
      <c r="E30" s="661"/>
      <c r="F30" s="661"/>
      <c r="G30" s="656"/>
      <c r="H30" s="1614"/>
      <c r="I30" s="662"/>
      <c r="J30" s="661"/>
      <c r="K30" s="661"/>
      <c r="L30" s="661"/>
      <c r="M30" s="3849"/>
      <c r="N30" s="3849"/>
    </row>
    <row r="31" spans="1:14" ht="27" customHeight="1">
      <c r="A31" s="659"/>
      <c r="B31" s="656"/>
      <c r="C31" s="660"/>
      <c r="D31" s="659"/>
      <c r="E31" s="661"/>
      <c r="F31" s="661"/>
      <c r="G31" s="656"/>
      <c r="H31" s="1614"/>
      <c r="I31" s="662"/>
      <c r="J31" s="661"/>
      <c r="K31" s="661"/>
      <c r="L31" s="661"/>
      <c r="M31" s="3849"/>
      <c r="N31" s="3849"/>
    </row>
    <row r="32" spans="1:14" ht="27" customHeight="1">
      <c r="A32" s="659"/>
      <c r="B32" s="656"/>
      <c r="C32" s="660"/>
      <c r="D32" s="659"/>
      <c r="E32" s="661"/>
      <c r="F32" s="661"/>
      <c r="G32" s="656"/>
      <c r="H32" s="1614"/>
      <c r="I32" s="662"/>
      <c r="J32" s="661"/>
      <c r="K32" s="661"/>
      <c r="L32" s="661"/>
      <c r="M32" s="3849"/>
      <c r="N32" s="3849"/>
    </row>
    <row r="33" spans="1:14" ht="27" customHeight="1" thickBot="1">
      <c r="A33" s="663"/>
      <c r="B33" s="664"/>
      <c r="C33" s="665"/>
      <c r="D33" s="663"/>
      <c r="E33" s="684"/>
      <c r="F33" s="684"/>
      <c r="G33" s="664"/>
      <c r="H33" s="1618"/>
      <c r="I33" s="685"/>
      <c r="J33" s="684"/>
      <c r="K33" s="686"/>
      <c r="L33" s="666"/>
      <c r="M33" s="3850"/>
      <c r="N33" s="3850"/>
    </row>
    <row r="34" spans="1:14" ht="27" customHeight="1" thickTop="1">
      <c r="A34" s="3858" t="s">
        <v>231</v>
      </c>
      <c r="B34" s="3858"/>
      <c r="C34" s="3858"/>
      <c r="D34" s="3858"/>
      <c r="E34" s="3858"/>
      <c r="F34" s="668">
        <f>SUM(F29:F33)</f>
        <v>0</v>
      </c>
      <c r="G34" s="1684"/>
      <c r="H34" s="3859"/>
      <c r="I34" s="3860"/>
      <c r="J34" s="3860"/>
      <c r="K34" s="668">
        <f>SUM(K29:K33)</f>
        <v>0</v>
      </c>
      <c r="L34" s="668">
        <f>SUM(L29:L33)</f>
        <v>0</v>
      </c>
      <c r="M34" s="3849"/>
      <c r="N34" s="3849"/>
    </row>
    <row r="35" spans="1:14" ht="27" customHeight="1" thickBot="1">
      <c r="B35" s="669"/>
      <c r="C35" s="672"/>
      <c r="E35" s="687"/>
      <c r="F35" s="687"/>
      <c r="G35" s="669"/>
      <c r="H35" s="688"/>
      <c r="I35" s="689"/>
      <c r="J35" s="687"/>
      <c r="K35" s="690"/>
      <c r="L35" s="670"/>
      <c r="M35" s="670"/>
      <c r="N35" s="672"/>
    </row>
    <row r="36" spans="1:14" ht="27" customHeight="1" thickBot="1">
      <c r="A36" s="3861" t="s">
        <v>565</v>
      </c>
      <c r="B36" s="3862"/>
      <c r="C36" s="3862"/>
      <c r="D36" s="3862"/>
      <c r="E36" s="3863"/>
      <c r="F36" s="1616">
        <f>F13+F23+F34</f>
        <v>0</v>
      </c>
      <c r="G36" s="1685"/>
      <c r="H36" s="3864"/>
      <c r="I36" s="3864"/>
      <c r="J36" s="3865"/>
      <c r="K36" s="1616">
        <f>K13+K23+K34</f>
        <v>0</v>
      </c>
      <c r="L36" s="1616">
        <f>L13+L23+L34</f>
        <v>0</v>
      </c>
      <c r="M36" s="879" t="s">
        <v>1476</v>
      </c>
      <c r="N36" s="1692"/>
    </row>
    <row r="38" spans="1:14" ht="27" customHeight="1"/>
    <row r="39" spans="1:14" ht="27" customHeight="1"/>
  </sheetData>
  <mergeCells count="43">
    <mergeCell ref="M27:N28"/>
    <mergeCell ref="L16:L17"/>
    <mergeCell ref="M16:N17"/>
    <mergeCell ref="A23:E23"/>
    <mergeCell ref="H23:J23"/>
    <mergeCell ref="H34:J34"/>
    <mergeCell ref="A36:E36"/>
    <mergeCell ref="H36:J36"/>
    <mergeCell ref="A27:A28"/>
    <mergeCell ref="B27:F27"/>
    <mergeCell ref="G27:K27"/>
    <mergeCell ref="M34:N34"/>
    <mergeCell ref="M29:N29"/>
    <mergeCell ref="M31:N31"/>
    <mergeCell ref="M32:N32"/>
    <mergeCell ref="A3:N3"/>
    <mergeCell ref="A6:A7"/>
    <mergeCell ref="L6:L7"/>
    <mergeCell ref="M6:N7"/>
    <mergeCell ref="G6:K6"/>
    <mergeCell ref="B6:F6"/>
    <mergeCell ref="A13:E13"/>
    <mergeCell ref="H13:J13"/>
    <mergeCell ref="A16:A17"/>
    <mergeCell ref="B16:F16"/>
    <mergeCell ref="G16:K16"/>
    <mergeCell ref="A34:E34"/>
    <mergeCell ref="A2:N2"/>
    <mergeCell ref="M30:N30"/>
    <mergeCell ref="M19:N19"/>
    <mergeCell ref="M33:N33"/>
    <mergeCell ref="M10:N10"/>
    <mergeCell ref="M11:N11"/>
    <mergeCell ref="M12:N12"/>
    <mergeCell ref="M13:N13"/>
    <mergeCell ref="M18:N18"/>
    <mergeCell ref="M20:N20"/>
    <mergeCell ref="M21:N21"/>
    <mergeCell ref="M22:N22"/>
    <mergeCell ref="M23:N23"/>
    <mergeCell ref="M8:N8"/>
    <mergeCell ref="M9:N9"/>
    <mergeCell ref="L27:L28"/>
  </mergeCells>
  <phoneticPr fontId="2"/>
  <pageMargins left="0.78740157480314965" right="0.19685039370078741" top="0.59055118110236227" bottom="0.39370078740157483" header="0" footer="0"/>
  <pageSetup paperSize="9" scale="62" orientation="portrait" horizontalDpi="1200" verticalDpi="120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BA4BF-12D5-4963-B395-F2DD700D748A}">
  <sheetPr>
    <tabColor rgb="FF66FFFF"/>
    <pageSetUpPr fitToPage="1"/>
  </sheetPr>
  <dimension ref="A1:P39"/>
  <sheetViews>
    <sheetView showGridLines="0" view="pageBreakPreview" zoomScaleNormal="100" zoomScaleSheetLayoutView="100" workbookViewId="0">
      <selection activeCell="G7" sqref="G7"/>
    </sheetView>
  </sheetViews>
  <sheetFormatPr defaultColWidth="9.5546875" defaultRowHeight="13.2"/>
  <cols>
    <col min="1" max="1" width="11.5546875" style="195" customWidth="1"/>
    <col min="2" max="2" width="21.88671875" style="195" customWidth="1"/>
    <col min="3" max="3" width="3.5546875" style="261" bestFit="1" customWidth="1"/>
    <col min="4" max="5" width="8.109375" style="195" customWidth="1"/>
    <col min="6" max="6" width="35.109375" style="195" customWidth="1"/>
    <col min="7" max="7" width="18.6640625" style="195" customWidth="1"/>
    <col min="8" max="8" width="9.5546875" style="1404" customWidth="1"/>
    <col min="9" max="12" width="9.5546875" style="195"/>
    <col min="13" max="13" width="0" style="195" hidden="1" customWidth="1"/>
    <col min="14" max="16" width="9.5546875" style="195" hidden="1" customWidth="1"/>
    <col min="17" max="16384" width="9.5546875" style="195"/>
  </cols>
  <sheetData>
    <row r="1" spans="1:8" s="185" customFormat="1" ht="20.100000000000001" customHeight="1">
      <c r="A1" s="188"/>
      <c r="B1" s="372"/>
      <c r="C1" s="583"/>
      <c r="D1" s="186"/>
      <c r="E1" s="186"/>
      <c r="F1" s="186"/>
      <c r="G1" s="187" t="s">
        <v>1664</v>
      </c>
      <c r="H1" s="1402"/>
    </row>
    <row r="2" spans="1:8" s="185" customFormat="1" ht="22.5" customHeight="1" thickBot="1">
      <c r="A2" s="3528" t="s">
        <v>1666</v>
      </c>
      <c r="B2" s="3528"/>
      <c r="C2" s="3528"/>
      <c r="D2" s="3528"/>
      <c r="E2" s="3528"/>
      <c r="F2" s="3528"/>
      <c r="G2" s="3528"/>
      <c r="H2" s="1403"/>
    </row>
    <row r="3" spans="1:8" s="151" customFormat="1" ht="25.5" customHeight="1" thickBot="1">
      <c r="A3" s="1422" t="s">
        <v>287</v>
      </c>
      <c r="B3" s="3529" t="str">
        <f>IF('参考様式1-1'!D3="","",'参考様式1-1'!D3)</f>
        <v/>
      </c>
      <c r="C3" s="3529"/>
      <c r="D3" s="3529"/>
      <c r="E3" s="3529"/>
      <c r="F3" s="3530"/>
      <c r="G3" s="1459" t="s">
        <v>1648</v>
      </c>
      <c r="H3" s="161"/>
    </row>
    <row r="4" spans="1:8" s="185" customFormat="1" ht="30" customHeight="1" thickBot="1">
      <c r="A4" s="1423"/>
      <c r="B4" s="1423"/>
      <c r="C4" s="1423"/>
      <c r="D4" s="1423"/>
      <c r="E4" s="1423"/>
      <c r="F4" s="1423"/>
      <c r="G4" s="1423"/>
      <c r="H4" s="1403"/>
    </row>
    <row r="5" spans="1:8" ht="15" customHeight="1">
      <c r="A5" s="3531" t="s">
        <v>726</v>
      </c>
      <c r="B5" s="2851"/>
      <c r="C5" s="3531" t="s">
        <v>727</v>
      </c>
      <c r="D5" s="3534"/>
      <c r="E5" s="3534"/>
      <c r="F5" s="2851"/>
      <c r="G5" s="3536" t="s">
        <v>1352</v>
      </c>
    </row>
    <row r="6" spans="1:8" ht="15" customHeight="1" thickBot="1">
      <c r="A6" s="3532"/>
      <c r="B6" s="3533"/>
      <c r="C6" s="3532"/>
      <c r="D6" s="3535"/>
      <c r="E6" s="3535"/>
      <c r="F6" s="3533"/>
      <c r="G6" s="3537"/>
    </row>
    <row r="7" spans="1:8" s="260" customFormat="1" ht="26.25" customHeight="1">
      <c r="A7" s="3517" t="s">
        <v>1601</v>
      </c>
      <c r="B7" s="399" t="s">
        <v>1322</v>
      </c>
      <c r="C7" s="3519" t="s">
        <v>1681</v>
      </c>
      <c r="D7" s="3520"/>
      <c r="E7" s="3520"/>
      <c r="F7" s="3521"/>
      <c r="G7" s="1747"/>
      <c r="H7" s="1405" t="s">
        <v>1754</v>
      </c>
    </row>
    <row r="8" spans="1:8" s="260" customFormat="1" ht="26.25" customHeight="1">
      <c r="A8" s="3518"/>
      <c r="B8" s="403" t="s">
        <v>1323</v>
      </c>
      <c r="C8" s="3522"/>
      <c r="D8" s="3523"/>
      <c r="E8" s="3523"/>
      <c r="F8" s="3524"/>
      <c r="G8" s="1748"/>
      <c r="H8" s="1405"/>
    </row>
    <row r="9" spans="1:8" s="260" customFormat="1" ht="26.25" customHeight="1">
      <c r="A9" s="402"/>
      <c r="B9" s="403" t="s">
        <v>1324</v>
      </c>
      <c r="C9" s="3525"/>
      <c r="D9" s="3526"/>
      <c r="E9" s="3526"/>
      <c r="F9" s="3527"/>
      <c r="G9" s="1748"/>
      <c r="H9" s="1405"/>
    </row>
    <row r="10" spans="1:8" s="260" customFormat="1" ht="26.25" customHeight="1" thickBot="1">
      <c r="A10" s="405"/>
      <c r="B10" s="406" t="s">
        <v>734</v>
      </c>
      <c r="C10" s="3538"/>
      <c r="D10" s="3539"/>
      <c r="E10" s="3539"/>
      <c r="F10" s="3540"/>
      <c r="G10" s="1749">
        <f>SUM(G7:G9)</f>
        <v>0</v>
      </c>
      <c r="H10" s="1405"/>
    </row>
    <row r="11" spans="1:8" s="260" customFormat="1" ht="26.25" customHeight="1">
      <c r="A11" s="3517" t="s">
        <v>735</v>
      </c>
      <c r="B11" s="3541" t="s">
        <v>1322</v>
      </c>
      <c r="C11" s="3543" t="s">
        <v>1311</v>
      </c>
      <c r="D11" s="3544"/>
      <c r="E11" s="3545"/>
      <c r="F11" s="1415" t="s">
        <v>1602</v>
      </c>
      <c r="G11" s="384">
        <f>'参考様式2-2 実績'!E14+'参考様式2-2 実績'!E28</f>
        <v>0</v>
      </c>
      <c r="H11" s="1405"/>
    </row>
    <row r="12" spans="1:8" s="260" customFormat="1" ht="26.25" customHeight="1">
      <c r="A12" s="3518"/>
      <c r="B12" s="3542"/>
      <c r="C12" s="3546" t="s">
        <v>1331</v>
      </c>
      <c r="D12" s="3547"/>
      <c r="E12" s="3548"/>
      <c r="F12" s="1416" t="s">
        <v>1603</v>
      </c>
      <c r="G12" s="386">
        <f>'参考様式2-2 実績'!E21</f>
        <v>0</v>
      </c>
      <c r="H12" s="1405"/>
    </row>
    <row r="13" spans="1:8" s="260" customFormat="1" ht="26.25" customHeight="1">
      <c r="A13" s="402"/>
      <c r="B13" s="3542"/>
      <c r="C13" s="3549" t="s">
        <v>752</v>
      </c>
      <c r="D13" s="3550"/>
      <c r="E13" s="3551"/>
      <c r="F13" s="1559" t="s">
        <v>1604</v>
      </c>
      <c r="G13" s="379">
        <f>SUM(G11:G12)</f>
        <v>0</v>
      </c>
      <c r="H13" s="1405" t="s">
        <v>1755</v>
      </c>
    </row>
    <row r="14" spans="1:8" s="260" customFormat="1" ht="26.25" customHeight="1">
      <c r="A14" s="402"/>
      <c r="B14" s="3552" t="s">
        <v>1323</v>
      </c>
      <c r="C14" s="1750"/>
      <c r="D14" s="1696"/>
      <c r="E14" s="1760" t="s">
        <v>1637</v>
      </c>
      <c r="F14" s="1758" t="s">
        <v>1636</v>
      </c>
      <c r="G14" s="380">
        <f>IF('参考様式2-2 実績'!E45&gt;1000,MIN('参考様式2-2 実績'!E30*0.1,'参考様式2-2 実績'!E45),'参考様式2-2 実績'!E45)</f>
        <v>0</v>
      </c>
      <c r="H14" s="1405" t="s">
        <v>1756</v>
      </c>
    </row>
    <row r="15" spans="1:8" s="260" customFormat="1" ht="26.25" customHeight="1">
      <c r="A15" s="402"/>
      <c r="B15" s="3553"/>
      <c r="C15" s="3554" t="s">
        <v>1330</v>
      </c>
      <c r="D15" s="3555"/>
      <c r="E15" s="3556"/>
      <c r="F15" s="1419" t="s">
        <v>1624</v>
      </c>
      <c r="G15" s="387">
        <f>IF(ISERROR(G14*'参考様式2-2 実績'!E44/'参考様式2-2 実績'!E45),0,G14*'参考様式2-2 実績'!E44/'参考様式2-2 実績'!E45)</f>
        <v>0</v>
      </c>
      <c r="H15" s="1405"/>
    </row>
    <row r="16" spans="1:8" s="260" customFormat="1" ht="26.25" customHeight="1">
      <c r="A16" s="415"/>
      <c r="B16" s="3553"/>
      <c r="C16" s="3557" t="s">
        <v>1332</v>
      </c>
      <c r="D16" s="3558"/>
      <c r="E16" s="3559"/>
      <c r="F16" s="1417" t="s">
        <v>1605</v>
      </c>
      <c r="G16" s="389">
        <f>G14-G15</f>
        <v>0</v>
      </c>
      <c r="H16" s="1405"/>
    </row>
    <row r="17" spans="1:16" s="260" customFormat="1" ht="26.25" customHeight="1" thickBot="1">
      <c r="A17" s="415"/>
      <c r="B17" s="419" t="s">
        <v>1606</v>
      </c>
      <c r="C17" s="3538"/>
      <c r="D17" s="3539"/>
      <c r="E17" s="1560"/>
      <c r="F17" s="1561" t="s">
        <v>1623</v>
      </c>
      <c r="G17" s="383">
        <f>G9</f>
        <v>0</v>
      </c>
      <c r="H17" s="1405" t="s">
        <v>1757</v>
      </c>
    </row>
    <row r="18" spans="1:16" s="260" customFormat="1" ht="26.25" customHeight="1">
      <c r="A18" s="422" t="s">
        <v>745</v>
      </c>
      <c r="B18" s="3560" t="s">
        <v>1607</v>
      </c>
      <c r="C18" s="3543" t="s">
        <v>736</v>
      </c>
      <c r="D18" s="3544"/>
      <c r="E18" s="3545"/>
      <c r="F18" s="423" t="s">
        <v>1628</v>
      </c>
      <c r="G18" s="391">
        <f>ROUNDDOWN(G11/3,0)+ROUNDDOWN(G15/3,0)</f>
        <v>0</v>
      </c>
      <c r="H18" s="1405"/>
      <c r="N18" s="1752">
        <f>ROUNDDOWN(G11/3,0)+ROUNDDOWN(G12/3,0)</f>
        <v>0</v>
      </c>
      <c r="O18" s="260" t="s">
        <v>1608</v>
      </c>
    </row>
    <row r="19" spans="1:16" s="260" customFormat="1" ht="26.25" customHeight="1">
      <c r="A19" s="424"/>
      <c r="B19" s="3553"/>
      <c r="C19" s="3546" t="s">
        <v>738</v>
      </c>
      <c r="D19" s="3547"/>
      <c r="E19" s="3548"/>
      <c r="F19" s="425" t="s">
        <v>1629</v>
      </c>
      <c r="G19" s="386">
        <f>ROUNDDOWN(G12/3,0)+ROUNDDOWN(G16/3,0)</f>
        <v>0</v>
      </c>
      <c r="H19" s="1460"/>
      <c r="I19" s="1461"/>
      <c r="J19" s="1461"/>
      <c r="K19" s="1461"/>
      <c r="L19" s="1461"/>
      <c r="N19" s="1753">
        <f>ROUNDDOWN(G15/3,0)+ROUNDDOWN(G16/3,0)</f>
        <v>0</v>
      </c>
      <c r="O19" s="1559" t="s">
        <v>1609</v>
      </c>
    </row>
    <row r="20" spans="1:16" s="260" customFormat="1" ht="26.25" customHeight="1">
      <c r="A20" s="424"/>
      <c r="B20" s="3553"/>
      <c r="C20" s="3549" t="s">
        <v>752</v>
      </c>
      <c r="D20" s="3550"/>
      <c r="E20" s="3551"/>
      <c r="F20" s="428" t="s">
        <v>747</v>
      </c>
      <c r="G20" s="379">
        <f>SUM(G18:G19)</f>
        <v>0</v>
      </c>
      <c r="H20" s="1460"/>
      <c r="I20" s="1461"/>
      <c r="J20" s="1461"/>
      <c r="K20" s="1461"/>
      <c r="L20" s="1461"/>
      <c r="N20" s="260" t="e">
        <f>1-(G19-25000)/G19</f>
        <v>#DIV/0!</v>
      </c>
      <c r="O20" s="260" t="s">
        <v>1610</v>
      </c>
      <c r="P20" s="260" t="s">
        <v>1611</v>
      </c>
    </row>
    <row r="21" spans="1:16" s="260" customFormat="1" ht="26.25" customHeight="1" thickBot="1">
      <c r="A21" s="426"/>
      <c r="B21" s="419" t="s">
        <v>1325</v>
      </c>
      <c r="C21" s="1759"/>
      <c r="D21" s="1463"/>
      <c r="E21" s="1463"/>
      <c r="F21" s="1464" t="s">
        <v>1635</v>
      </c>
      <c r="G21" s="383">
        <f>ROUNDDOWN(G17/3,0)</f>
        <v>0</v>
      </c>
      <c r="N21" s="1754" t="e">
        <f>ROUNDDOWN(G11/3,0)+ROUNDDOWN(G12/3,0)*N20</f>
        <v>#DIV/0!</v>
      </c>
      <c r="O21" s="1755" t="s">
        <v>1612</v>
      </c>
    </row>
    <row r="22" spans="1:16" s="260" customFormat="1" ht="26.25" customHeight="1">
      <c r="A22" s="3517" t="s">
        <v>746</v>
      </c>
      <c r="B22" s="3560" t="s">
        <v>1613</v>
      </c>
      <c r="C22" s="3543" t="s">
        <v>736</v>
      </c>
      <c r="D22" s="3544"/>
      <c r="E22" s="3545"/>
      <c r="F22" s="1562" t="s">
        <v>1384</v>
      </c>
      <c r="G22" s="391">
        <f>G18</f>
        <v>0</v>
      </c>
      <c r="H22" s="1405"/>
      <c r="N22" s="1756" t="e">
        <f>ROUNDDOWN(G15/3,0)+ROUNDDOWN(G16/3,0)*N20</f>
        <v>#DIV/0!</v>
      </c>
      <c r="O22" s="1757" t="s">
        <v>1614</v>
      </c>
    </row>
    <row r="23" spans="1:16" s="260" customFormat="1" ht="26.25" customHeight="1">
      <c r="A23" s="3518"/>
      <c r="B23" s="3553"/>
      <c r="C23" s="3563" t="s">
        <v>744</v>
      </c>
      <c r="D23" s="3564"/>
      <c r="E23" s="3565"/>
      <c r="F23" s="427" t="s">
        <v>1626</v>
      </c>
      <c r="G23" s="386">
        <f>MIN(G19,25000)</f>
        <v>0</v>
      </c>
      <c r="H23" s="1405"/>
      <c r="N23" s="260" t="e">
        <f>1-(G25-50000)/G25</f>
        <v>#DIV/0!</v>
      </c>
      <c r="O23" s="260" t="s">
        <v>1615</v>
      </c>
      <c r="P23" s="260" t="s">
        <v>1616</v>
      </c>
    </row>
    <row r="24" spans="1:16" s="260" customFormat="1" ht="26.25" customHeight="1">
      <c r="A24" s="415"/>
      <c r="B24" s="1388"/>
      <c r="C24" s="3549" t="s">
        <v>760</v>
      </c>
      <c r="D24" s="3550"/>
      <c r="E24" s="3551"/>
      <c r="F24" s="428" t="s">
        <v>1630</v>
      </c>
      <c r="G24" s="1409"/>
      <c r="H24" s="1405"/>
      <c r="N24" s="1754" t="e">
        <f>(ROUNDDOWN(G11/3,0)+ROUNDDOWN(G12/3,0))*N23</f>
        <v>#DIV/0!</v>
      </c>
      <c r="O24" s="1755" t="s">
        <v>1617</v>
      </c>
    </row>
    <row r="25" spans="1:16" s="260" customFormat="1" ht="26.25" customHeight="1">
      <c r="A25" s="415"/>
      <c r="B25" s="1406" t="s">
        <v>1315</v>
      </c>
      <c r="C25" s="3549" t="s">
        <v>752</v>
      </c>
      <c r="D25" s="3550"/>
      <c r="E25" s="3551"/>
      <c r="F25" s="428" t="s">
        <v>1380</v>
      </c>
      <c r="G25" s="379">
        <f>SUM(G22:G24)</f>
        <v>0</v>
      </c>
      <c r="H25" s="1405"/>
      <c r="N25" s="1756" t="e">
        <f>(ROUNDDOWN(G15/3,0)+ROUNDDOWN(G16/3,0))*N23</f>
        <v>#DIV/0!</v>
      </c>
      <c r="O25" s="1757" t="s">
        <v>1618</v>
      </c>
    </row>
    <row r="26" spans="1:16" s="260" customFormat="1" ht="26.25" customHeight="1">
      <c r="A26" s="415"/>
      <c r="B26" s="3566" t="s">
        <v>1326</v>
      </c>
      <c r="C26" s="3567" t="s">
        <v>743</v>
      </c>
      <c r="D26" s="3568"/>
      <c r="E26" s="3569"/>
      <c r="F26" s="1563" t="s">
        <v>1625</v>
      </c>
      <c r="G26" s="379">
        <f>G21</f>
        <v>0</v>
      </c>
      <c r="H26" s="1405"/>
      <c r="N26" s="1754" t="e">
        <f>(ROUNDDOWN(G11/3,0)+ROUNDDOWN(G12/3,0)*N20)*N23</f>
        <v>#DIV/0!</v>
      </c>
      <c r="O26" s="1754" t="s">
        <v>1619</v>
      </c>
      <c r="P26" s="260" t="s">
        <v>1620</v>
      </c>
    </row>
    <row r="27" spans="1:16" s="260" customFormat="1" ht="26.25" customHeight="1">
      <c r="A27" s="415"/>
      <c r="B27" s="3542"/>
      <c r="C27" s="3549" t="s">
        <v>760</v>
      </c>
      <c r="D27" s="3550"/>
      <c r="E27" s="3551"/>
      <c r="F27" s="428" t="s">
        <v>1634</v>
      </c>
      <c r="G27" s="429"/>
      <c r="H27" s="1405"/>
      <c r="N27" s="1754" t="e">
        <f>(ROUNDDOWN(G15/3,0)+ROUNDDOWN(G16/3,0)*N20)*N23</f>
        <v>#DIV/0!</v>
      </c>
      <c r="O27" s="1754" t="s">
        <v>1621</v>
      </c>
    </row>
    <row r="28" spans="1:16" s="260" customFormat="1" ht="26.25" customHeight="1" thickBot="1">
      <c r="A28" s="415"/>
      <c r="B28" s="1408" t="s">
        <v>1316</v>
      </c>
      <c r="C28" s="3570" t="s">
        <v>752</v>
      </c>
      <c r="D28" s="3571"/>
      <c r="E28" s="3572"/>
      <c r="F28" s="428" t="s">
        <v>1627</v>
      </c>
      <c r="G28" s="393">
        <f>SUM(G26:G27)</f>
        <v>0</v>
      </c>
    </row>
    <row r="29" spans="1:16" s="260" customFormat="1" ht="30" customHeight="1" thickTop="1">
      <c r="A29" s="415"/>
      <c r="B29" s="1455" t="s">
        <v>1327</v>
      </c>
      <c r="C29" s="1564" t="s">
        <v>1315</v>
      </c>
      <c r="D29" s="3573" t="s">
        <v>1622</v>
      </c>
      <c r="E29" s="3574"/>
      <c r="F29" s="430" t="s">
        <v>1632</v>
      </c>
      <c r="G29" s="431">
        <f>MIN(G25,50000)</f>
        <v>0</v>
      </c>
      <c r="H29" s="1405"/>
    </row>
    <row r="30" spans="1:16" s="260" customFormat="1" ht="30" customHeight="1">
      <c r="A30" s="415"/>
      <c r="B30" s="1456"/>
      <c r="C30" s="1565" t="s">
        <v>1320</v>
      </c>
      <c r="D30" s="3561" t="s">
        <v>765</v>
      </c>
      <c r="E30" s="3562"/>
      <c r="F30" s="428" t="s">
        <v>1633</v>
      </c>
      <c r="G30" s="379">
        <f>MIN(G28,25000)</f>
        <v>0</v>
      </c>
      <c r="H30" s="1405"/>
    </row>
    <row r="31" spans="1:16" s="260" customFormat="1" ht="30" customHeight="1" thickBot="1">
      <c r="A31" s="426"/>
      <c r="B31" s="1457"/>
      <c r="C31" s="3575" t="s">
        <v>565</v>
      </c>
      <c r="D31" s="3576"/>
      <c r="E31" s="3577"/>
      <c r="F31" s="1418" t="s">
        <v>1631</v>
      </c>
      <c r="G31" s="410">
        <f>MIN(G29+G30,G32)</f>
        <v>0</v>
      </c>
      <c r="H31" s="1405"/>
    </row>
    <row r="32" spans="1:16" s="260" customFormat="1" ht="26.25" customHeight="1" thickBot="1">
      <c r="A32" s="189"/>
      <c r="B32" s="219"/>
      <c r="C32" s="312"/>
      <c r="D32" s="3578"/>
      <c r="E32" s="3578"/>
      <c r="F32" s="1401" t="s">
        <v>1409</v>
      </c>
      <c r="G32" s="1567"/>
      <c r="H32" s="1795" t="s">
        <v>1722</v>
      </c>
    </row>
    <row r="33" spans="1:14" s="260" customFormat="1" ht="26.25" customHeight="1">
      <c r="A33" s="422" t="s">
        <v>1375</v>
      </c>
      <c r="B33" s="399" t="s">
        <v>1322</v>
      </c>
      <c r="C33" s="3579"/>
      <c r="D33" s="3580"/>
      <c r="E33" s="1412"/>
      <c r="F33" s="1413"/>
      <c r="G33" s="377">
        <f>IF(AND(G25&gt;50000,G19&gt;25000),N26,IF(G25&gt;50000,N24,IF(G19&gt;25000,N21,N18)))</f>
        <v>0</v>
      </c>
      <c r="H33" s="1405" t="s">
        <v>1750</v>
      </c>
      <c r="I33" s="1462"/>
      <c r="J33" s="1462"/>
      <c r="K33" s="1462"/>
      <c r="L33" s="1462"/>
      <c r="N33" s="190"/>
    </row>
    <row r="34" spans="1:14" s="260" customFormat="1" ht="26.25" customHeight="1">
      <c r="A34" s="402" t="s">
        <v>1377</v>
      </c>
      <c r="B34" s="403" t="s">
        <v>1323</v>
      </c>
      <c r="C34" s="3567"/>
      <c r="D34" s="3568"/>
      <c r="E34" s="300"/>
      <c r="F34" s="1414"/>
      <c r="G34" s="379">
        <f>IF(AND(G25&gt;50000,G19&gt;25000),N27,IF(G25&gt;50000,N25,IF(G19&gt;25000,N22,N19)))</f>
        <v>0</v>
      </c>
      <c r="H34" s="1405" t="s">
        <v>1751</v>
      </c>
      <c r="I34" s="1462"/>
      <c r="J34" s="1462"/>
      <c r="K34" s="1462"/>
      <c r="L34" s="1462"/>
      <c r="N34" s="190"/>
    </row>
    <row r="35" spans="1:14" s="260" customFormat="1" ht="26.25" customHeight="1" thickBot="1">
      <c r="A35" s="405"/>
      <c r="B35" s="419" t="s">
        <v>1599</v>
      </c>
      <c r="C35" s="3581"/>
      <c r="D35" s="3582"/>
      <c r="E35" s="1463"/>
      <c r="F35" s="1464"/>
      <c r="G35" s="383">
        <f>G30</f>
        <v>0</v>
      </c>
      <c r="H35" s="1405" t="s">
        <v>1752</v>
      </c>
      <c r="N35" s="190"/>
    </row>
    <row r="36" spans="1:14" ht="4.5" customHeight="1">
      <c r="A36" s="433"/>
      <c r="B36" s="433"/>
      <c r="C36" s="1410"/>
      <c r="D36" s="433"/>
      <c r="E36" s="433"/>
      <c r="F36" s="433"/>
    </row>
    <row r="37" spans="1:14" ht="13.5" customHeight="1">
      <c r="A37" s="235" t="s">
        <v>749</v>
      </c>
      <c r="B37" s="434"/>
      <c r="C37" s="1411"/>
      <c r="D37" s="235"/>
      <c r="E37" s="235"/>
      <c r="F37" s="235"/>
    </row>
    <row r="38" spans="1:14" ht="13.5" customHeight="1">
      <c r="A38" s="235" t="s">
        <v>750</v>
      </c>
      <c r="B38" s="434"/>
      <c r="C38" s="1411"/>
      <c r="D38" s="235"/>
      <c r="E38" s="235"/>
      <c r="F38" s="235"/>
    </row>
    <row r="39" spans="1:14" ht="13.5" customHeight="1">
      <c r="A39" s="396"/>
      <c r="B39" s="434"/>
      <c r="C39" s="1411"/>
      <c r="D39" s="235"/>
      <c r="E39" s="235"/>
      <c r="F39" s="235"/>
    </row>
  </sheetData>
  <sheetProtection formatCells="0" formatColumns="0" formatRows="0" insertColumns="0" insertRows="0" insertHyperlinks="0" deleteColumns="0" deleteRows="0" sort="0" autoFilter="0" pivotTables="0"/>
  <mergeCells count="38">
    <mergeCell ref="C35:D35"/>
    <mergeCell ref="C25:E25"/>
    <mergeCell ref="B26:B27"/>
    <mergeCell ref="C26:E26"/>
    <mergeCell ref="C27:E27"/>
    <mergeCell ref="C28:E28"/>
    <mergeCell ref="D29:E29"/>
    <mergeCell ref="D30:E30"/>
    <mergeCell ref="C31:E31"/>
    <mergeCell ref="D32:E32"/>
    <mergeCell ref="C33:D33"/>
    <mergeCell ref="C34:D34"/>
    <mergeCell ref="A22:A23"/>
    <mergeCell ref="B22:B23"/>
    <mergeCell ref="C22:E22"/>
    <mergeCell ref="C23:E23"/>
    <mergeCell ref="C24:E24"/>
    <mergeCell ref="B14:B16"/>
    <mergeCell ref="C15:E15"/>
    <mergeCell ref="C16:E16"/>
    <mergeCell ref="C17:D17"/>
    <mergeCell ref="B18:B20"/>
    <mergeCell ref="C18:E18"/>
    <mergeCell ref="C19:E19"/>
    <mergeCell ref="C20:E20"/>
    <mergeCell ref="C10:F10"/>
    <mergeCell ref="A11:A12"/>
    <mergeCell ref="B11:B13"/>
    <mergeCell ref="C11:E11"/>
    <mergeCell ref="C12:E12"/>
    <mergeCell ref="C13:E13"/>
    <mergeCell ref="A7:A8"/>
    <mergeCell ref="C7:F9"/>
    <mergeCell ref="A2:G2"/>
    <mergeCell ref="B3:F3"/>
    <mergeCell ref="A5:B6"/>
    <mergeCell ref="C5:F6"/>
    <mergeCell ref="G5:G6"/>
  </mergeCells>
  <phoneticPr fontId="2"/>
  <conditionalFormatting sqref="G7:G9">
    <cfRule type="containsBlanks" dxfId="4" priority="6">
      <formula>LEN(TRIM(G7))=0</formula>
    </cfRule>
  </conditionalFormatting>
  <conditionalFormatting sqref="G32">
    <cfRule type="containsBlanks" dxfId="3" priority="4">
      <formula>LEN(TRIM(G32))=0</formula>
    </cfRule>
  </conditionalFormatting>
  <dataValidations disablePrompts="1" count="2">
    <dataValidation operator="greaterThan" allowBlank="1" showInputMessage="1" showErrorMessage="1" errorTitle="補助限度額" error="ⒷがⒶを超えています。Ⓐ≧Ⓑとなるようにしてください。" sqref="G30" xr:uid="{924159A6-CD43-4BC1-8615-1ADC81F8B519}"/>
    <dataValidation type="whole" operator="lessThanOrEqual" allowBlank="1" showInputMessage="1" showErrorMessage="1" errorTitle="補助申請額" error="採択額を超えています" sqref="G31" xr:uid="{57EE3AEF-83A2-44A3-BC79-F0BE097610DF}">
      <formula1>G32</formula1>
    </dataValidation>
  </dataValidations>
  <printOptions horizontalCentered="1"/>
  <pageMargins left="0.59055118110236227" right="0.39370078740157483" top="0.59055118110236227" bottom="0.59055118110236227" header="0" footer="0"/>
  <pageSetup paperSize="9" scale="87" orientation="portrait" r:id="rId1"/>
  <headerFooter alignWithMargins="0"/>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55414-7DCC-4128-8453-948D079DE9C9}">
  <sheetPr>
    <tabColor rgb="FF66FFFF"/>
  </sheetPr>
  <dimension ref="A1:M58"/>
  <sheetViews>
    <sheetView showGridLines="0" view="pageBreakPreview" zoomScaleNormal="100" zoomScaleSheetLayoutView="100" workbookViewId="0">
      <selection activeCell="E9" sqref="E9"/>
    </sheetView>
  </sheetViews>
  <sheetFormatPr defaultColWidth="9.5546875" defaultRowHeight="13.2"/>
  <cols>
    <col min="1" max="1" width="2.5546875" style="195" customWidth="1"/>
    <col min="2" max="2" width="30.6640625" style="195" customWidth="1"/>
    <col min="3" max="4" width="15.6640625" style="195" customWidth="1"/>
    <col min="5" max="6" width="20.6640625" style="219" customWidth="1"/>
    <col min="7" max="7" width="9.44140625" style="195" customWidth="1"/>
    <col min="8" max="9" width="9.5546875" style="195" customWidth="1"/>
    <col min="10" max="12" width="9.5546875" style="195"/>
    <col min="13" max="13" width="2.88671875" style="195" hidden="1" customWidth="1"/>
    <col min="14" max="16384" width="9.5546875" style="195"/>
  </cols>
  <sheetData>
    <row r="1" spans="1:13" s="185" customFormat="1" ht="20.100000000000001" customHeight="1">
      <c r="A1" s="188"/>
      <c r="B1" s="188"/>
      <c r="C1" s="188"/>
      <c r="D1" s="186"/>
      <c r="E1" s="435"/>
      <c r="F1" s="187" t="s">
        <v>1665</v>
      </c>
      <c r="G1" s="187"/>
      <c r="H1" s="187"/>
      <c r="I1" s="188"/>
    </row>
    <row r="2" spans="1:13" s="185" customFormat="1" ht="30" customHeight="1" thickBot="1">
      <c r="A2" s="3583" t="s">
        <v>1667</v>
      </c>
      <c r="B2" s="3583"/>
      <c r="C2" s="3583"/>
      <c r="D2" s="3583"/>
      <c r="E2" s="3583"/>
      <c r="F2" s="3583"/>
      <c r="G2" s="373"/>
      <c r="H2" s="373"/>
      <c r="I2" s="373"/>
    </row>
    <row r="3" spans="1:13" s="151" customFormat="1" ht="25.5" customHeight="1" thickBot="1">
      <c r="A3" s="2540" t="s">
        <v>287</v>
      </c>
      <c r="B3" s="2542"/>
      <c r="C3" s="3529" t="str">
        <f>IF('参考様式1-1'!D3="","",'参考様式1-1'!D3)</f>
        <v/>
      </c>
      <c r="D3" s="3529"/>
      <c r="E3" s="3530"/>
      <c r="F3" s="1459" t="s">
        <v>1648</v>
      </c>
      <c r="H3" s="161"/>
    </row>
    <row r="4" spans="1:13" s="185" customFormat="1" ht="15" customHeight="1">
      <c r="A4" s="1398"/>
      <c r="B4" s="1398"/>
      <c r="C4" s="1398"/>
      <c r="D4" s="1398"/>
      <c r="E4" s="1398"/>
      <c r="F4" s="1398"/>
      <c r="G4" s="373"/>
      <c r="H4" s="373"/>
      <c r="I4" s="373"/>
    </row>
    <row r="5" spans="1:13" s="185" customFormat="1" ht="20.100000000000001" customHeight="1" thickBot="1">
      <c r="A5" s="188" t="s">
        <v>1270</v>
      </c>
      <c r="B5" s="188"/>
      <c r="C5" s="188"/>
      <c r="D5" s="373"/>
      <c r="E5" s="374"/>
      <c r="F5" s="375"/>
      <c r="G5" s="373"/>
      <c r="H5" s="373"/>
      <c r="I5" s="373"/>
    </row>
    <row r="6" spans="1:13" s="235" customFormat="1" ht="14.25" customHeight="1">
      <c r="A6" s="2762" t="s">
        <v>767</v>
      </c>
      <c r="B6" s="2763"/>
      <c r="C6" s="2763"/>
      <c r="D6" s="2763"/>
      <c r="E6" s="2807" t="s">
        <v>728</v>
      </c>
      <c r="F6" s="3587" t="s">
        <v>529</v>
      </c>
    </row>
    <row r="7" spans="1:13" s="235" customFormat="1" ht="14.25" customHeight="1" thickBot="1">
      <c r="A7" s="3584"/>
      <c r="B7" s="3585"/>
      <c r="C7" s="3585"/>
      <c r="D7" s="3585"/>
      <c r="E7" s="3586"/>
      <c r="F7" s="3588"/>
    </row>
    <row r="8" spans="1:13" s="235" customFormat="1" ht="20.100000000000001" customHeight="1">
      <c r="A8" s="1380" t="s">
        <v>770</v>
      </c>
      <c r="B8" s="1381"/>
      <c r="C8" s="1381"/>
      <c r="D8" s="1381"/>
      <c r="E8" s="437"/>
      <c r="F8" s="438"/>
    </row>
    <row r="9" spans="1:13" s="235" customFormat="1" ht="20.100000000000001" customHeight="1">
      <c r="A9" s="3589" t="s">
        <v>1406</v>
      </c>
      <c r="B9" s="3590"/>
      <c r="C9" s="1435"/>
      <c r="D9" s="1434"/>
      <c r="E9" s="439"/>
      <c r="F9" s="440"/>
      <c r="G9" s="1797" t="s">
        <v>1294</v>
      </c>
      <c r="M9" s="235">
        <f>ROUNDDOWN(IF(COUNTIF($A9,"*フィルム*")+COUNTIF($A9,"*ﾌｨﾙﾑ*"),E9/2,E9),0)</f>
        <v>0</v>
      </c>
    </row>
    <row r="10" spans="1:13" s="235" customFormat="1" ht="20.100000000000001" customHeight="1">
      <c r="A10" s="3589" t="s">
        <v>1354</v>
      </c>
      <c r="B10" s="3590"/>
      <c r="C10" s="1435"/>
      <c r="D10" s="1433"/>
      <c r="E10" s="439"/>
      <c r="F10" s="440"/>
      <c r="M10" s="235">
        <f>ROUNDDOWN(IF(COUNTIF($A10,"*フィルム*")+COUNTIF($A10,"*ﾌｨﾙﾑ*"),E10/2,E10),0)</f>
        <v>0</v>
      </c>
    </row>
    <row r="11" spans="1:13" s="235" customFormat="1" ht="20.100000000000001" customHeight="1">
      <c r="A11" s="3589" t="s">
        <v>429</v>
      </c>
      <c r="B11" s="3590"/>
      <c r="C11" s="1439"/>
      <c r="D11" s="1440"/>
      <c r="E11" s="439"/>
      <c r="F11" s="1441"/>
      <c r="M11" s="235">
        <f>ROUNDDOWN(IF(COUNTIF($A11,"*フィルム*")+COUNTIF($A11,"*ﾌｨﾙﾑ*"),E11/2,E11),0)</f>
        <v>0</v>
      </c>
    </row>
    <row r="12" spans="1:13" s="235" customFormat="1" ht="20.100000000000001" customHeight="1" thickBot="1">
      <c r="A12" s="3589"/>
      <c r="B12" s="3590"/>
      <c r="C12" s="1436"/>
      <c r="D12" s="1432"/>
      <c r="E12" s="439"/>
      <c r="F12" s="441"/>
      <c r="M12" s="235">
        <f>ROUNDDOWN(IF(COUNTIF($A12,"*フィルム*")+COUNTIF($A12,"*ﾌｨﾙﾑ*"),E12/2,E12),0)</f>
        <v>0</v>
      </c>
    </row>
    <row r="13" spans="1:13" s="235" customFormat="1" ht="20.100000000000001" customHeight="1" thickTop="1">
      <c r="A13" s="442"/>
      <c r="B13" s="1430"/>
      <c r="C13" s="1430"/>
      <c r="D13" s="1368" t="s">
        <v>1272</v>
      </c>
      <c r="E13" s="443">
        <f>SUM(E9:E12)</f>
        <v>0</v>
      </c>
      <c r="F13" s="444"/>
    </row>
    <row r="14" spans="1:13" s="235" customFormat="1" ht="20.100000000000001" customHeight="1" thickBot="1">
      <c r="A14" s="445"/>
      <c r="B14" s="1431"/>
      <c r="C14" s="1431"/>
      <c r="D14" s="1369" t="s">
        <v>1271</v>
      </c>
      <c r="E14" s="446">
        <f>SUM(M9:M12)</f>
        <v>0</v>
      </c>
      <c r="F14" s="447"/>
    </row>
    <row r="15" spans="1:13" s="235" customFormat="1" ht="20.100000000000001" customHeight="1">
      <c r="A15" s="448" t="s">
        <v>771</v>
      </c>
      <c r="B15" s="449"/>
      <c r="C15" s="449"/>
      <c r="D15" s="449"/>
      <c r="E15" s="450"/>
      <c r="F15" s="451"/>
    </row>
    <row r="16" spans="1:13" s="235" customFormat="1" ht="20.100000000000001" customHeight="1">
      <c r="A16" s="3589" t="s">
        <v>1228</v>
      </c>
      <c r="B16" s="3590"/>
      <c r="C16" s="1435"/>
      <c r="D16" s="1434"/>
      <c r="E16" s="439"/>
      <c r="F16" s="440"/>
    </row>
    <row r="17" spans="1:6" s="235" customFormat="1" ht="20.100000000000001" customHeight="1">
      <c r="A17" s="3589" t="s">
        <v>1229</v>
      </c>
      <c r="B17" s="3590"/>
      <c r="C17" s="1435"/>
      <c r="D17" s="1433"/>
      <c r="E17" s="439"/>
      <c r="F17" s="440"/>
    </row>
    <row r="18" spans="1:6" s="235" customFormat="1" ht="20.100000000000001" customHeight="1">
      <c r="A18" s="3589" t="s">
        <v>1230</v>
      </c>
      <c r="B18" s="3590"/>
      <c r="C18" s="1435"/>
      <c r="D18" s="1433"/>
      <c r="E18" s="439"/>
      <c r="F18" s="440"/>
    </row>
    <row r="19" spans="1:6" s="235" customFormat="1" ht="20.100000000000001" customHeight="1">
      <c r="A19" s="3589" t="s">
        <v>1293</v>
      </c>
      <c r="B19" s="3590"/>
      <c r="C19" s="1435"/>
      <c r="D19" s="1433"/>
      <c r="E19" s="439"/>
      <c r="F19" s="440"/>
    </row>
    <row r="20" spans="1:6" s="235" customFormat="1" ht="20.100000000000001" customHeight="1" thickBot="1">
      <c r="A20" s="3589"/>
      <c r="B20" s="3590"/>
      <c r="C20" s="1442"/>
      <c r="D20" s="1443"/>
      <c r="E20" s="452"/>
      <c r="F20" s="438"/>
    </row>
    <row r="21" spans="1:6" s="235" customFormat="1" ht="20.100000000000001" customHeight="1" thickTop="1" thickBot="1">
      <c r="A21" s="453"/>
      <c r="B21" s="454"/>
      <c r="C21" s="454"/>
      <c r="D21" s="1370" t="s">
        <v>1273</v>
      </c>
      <c r="E21" s="455">
        <f>SUM(E16:E20)</f>
        <v>0</v>
      </c>
      <c r="F21" s="456"/>
    </row>
    <row r="22" spans="1:6" s="235" customFormat="1" ht="20.100000000000001" customHeight="1">
      <c r="A22" s="457" t="s">
        <v>772</v>
      </c>
      <c r="B22" s="458"/>
      <c r="C22" s="458"/>
      <c r="D22" s="458"/>
      <c r="E22" s="450"/>
      <c r="F22" s="451"/>
    </row>
    <row r="23" spans="1:6" s="235" customFormat="1" ht="20.100000000000001" customHeight="1">
      <c r="A23" s="3589" t="s">
        <v>1228</v>
      </c>
      <c r="B23" s="3590"/>
      <c r="C23" s="1435"/>
      <c r="D23" s="1434"/>
      <c r="E23" s="439"/>
      <c r="F23" s="440"/>
    </row>
    <row r="24" spans="1:6" s="235" customFormat="1" ht="20.100000000000001" customHeight="1">
      <c r="A24" s="3589" t="s">
        <v>1229</v>
      </c>
      <c r="B24" s="3590"/>
      <c r="C24" s="1435"/>
      <c r="D24" s="1433"/>
      <c r="E24" s="439"/>
      <c r="F24" s="440"/>
    </row>
    <row r="25" spans="1:6" s="235" customFormat="1" ht="20.100000000000001" customHeight="1">
      <c r="A25" s="3589" t="s">
        <v>1230</v>
      </c>
      <c r="B25" s="3590"/>
      <c r="C25" s="1435"/>
      <c r="D25" s="1433"/>
      <c r="E25" s="439"/>
      <c r="F25" s="440"/>
    </row>
    <row r="26" spans="1:6" s="235" customFormat="1" ht="20.100000000000001" customHeight="1">
      <c r="A26" s="3589" t="s">
        <v>1293</v>
      </c>
      <c r="B26" s="3590"/>
      <c r="C26" s="1435"/>
      <c r="D26" s="1433"/>
      <c r="E26" s="452"/>
      <c r="F26" s="438"/>
    </row>
    <row r="27" spans="1:6" s="235" customFormat="1" ht="20.100000000000001" customHeight="1" thickBot="1">
      <c r="A27" s="3591"/>
      <c r="B27" s="3592"/>
      <c r="C27" s="1442"/>
      <c r="D27" s="1443"/>
      <c r="E27" s="452"/>
      <c r="F27" s="438"/>
    </row>
    <row r="28" spans="1:6" s="235" customFormat="1" ht="20.100000000000001" customHeight="1" thickTop="1" thickBot="1">
      <c r="A28" s="453"/>
      <c r="B28" s="454"/>
      <c r="C28" s="454"/>
      <c r="D28" s="1370" t="s">
        <v>1278</v>
      </c>
      <c r="E28" s="459">
        <f>SUM(E23:E27)</f>
        <v>0</v>
      </c>
      <c r="F28" s="460"/>
    </row>
    <row r="29" spans="1:6" s="189" customFormat="1" ht="5.0999999999999996" customHeight="1" thickBot="1">
      <c r="A29" s="1399"/>
      <c r="B29" s="1399"/>
      <c r="C29" s="1399"/>
      <c r="D29" s="1399"/>
      <c r="E29" s="1400"/>
      <c r="F29" s="582"/>
    </row>
    <row r="30" spans="1:6" s="235" customFormat="1" ht="21" customHeight="1" thickBot="1">
      <c r="A30" s="3593" t="s">
        <v>1279</v>
      </c>
      <c r="B30" s="3594"/>
      <c r="C30" s="3594"/>
      <c r="D30" s="3594"/>
      <c r="E30" s="466">
        <f>E13+E21+E28</f>
        <v>0</v>
      </c>
      <c r="F30" s="467"/>
    </row>
    <row r="31" spans="1:6" s="189" customFormat="1" ht="5.0999999999999996" customHeight="1" thickBot="1">
      <c r="A31" s="1399"/>
      <c r="B31" s="1399"/>
      <c r="C31" s="1399"/>
      <c r="D31" s="1399"/>
      <c r="E31" s="1400"/>
      <c r="F31" s="582"/>
    </row>
    <row r="32" spans="1:6" s="235" customFormat="1" ht="21" customHeight="1" thickBot="1">
      <c r="A32" s="3593" t="s">
        <v>1274</v>
      </c>
      <c r="B32" s="3594"/>
      <c r="C32" s="3594"/>
      <c r="D32" s="3594"/>
      <c r="E32" s="466">
        <f>E14+E21+E28</f>
        <v>0</v>
      </c>
      <c r="F32" s="467"/>
    </row>
    <row r="33" spans="1:7" s="185" customFormat="1" ht="15" customHeight="1">
      <c r="A33" s="188"/>
      <c r="B33" s="188"/>
      <c r="C33" s="188"/>
      <c r="D33" s="186"/>
      <c r="E33" s="186"/>
      <c r="F33" s="187"/>
      <c r="G33" s="187"/>
    </row>
    <row r="34" spans="1:7" s="185" customFormat="1" ht="20.100000000000001" customHeight="1" thickBot="1">
      <c r="A34" s="188" t="s">
        <v>1267</v>
      </c>
      <c r="B34" s="188"/>
      <c r="C34" s="188"/>
      <c r="D34" s="373"/>
      <c r="E34" s="374"/>
      <c r="F34" s="375"/>
      <c r="G34" s="373"/>
    </row>
    <row r="35" spans="1:7" s="235" customFormat="1" ht="14.25" customHeight="1">
      <c r="A35" s="2762" t="s">
        <v>767</v>
      </c>
      <c r="B35" s="2763"/>
      <c r="C35" s="2763"/>
      <c r="D35" s="2748"/>
      <c r="E35" s="2807" t="s">
        <v>728</v>
      </c>
      <c r="F35" s="3587" t="s">
        <v>529</v>
      </c>
    </row>
    <row r="36" spans="1:7" s="235" customFormat="1" ht="14.25" customHeight="1" thickBot="1">
      <c r="A36" s="3584"/>
      <c r="B36" s="3585"/>
      <c r="C36" s="3585"/>
      <c r="D36" s="3595"/>
      <c r="E36" s="3586"/>
      <c r="F36" s="3588"/>
    </row>
    <row r="37" spans="1:7" s="235" customFormat="1" ht="20.100000000000001" customHeight="1">
      <c r="A37" s="462" t="s">
        <v>1268</v>
      </c>
      <c r="B37" s="463"/>
      <c r="C37" s="463"/>
      <c r="D37" s="463"/>
      <c r="E37" s="464"/>
      <c r="F37" s="465"/>
    </row>
    <row r="38" spans="1:7" s="235" customFormat="1" ht="20.100000000000001" customHeight="1">
      <c r="A38" s="3589" t="s">
        <v>1313</v>
      </c>
      <c r="B38" s="3590"/>
      <c r="C38" s="1435"/>
      <c r="D38" s="1434"/>
      <c r="E38" s="439"/>
      <c r="F38" s="440"/>
    </row>
    <row r="39" spans="1:7" s="235" customFormat="1" ht="20.100000000000001" customHeight="1" thickBot="1">
      <c r="A39" s="3591"/>
      <c r="B39" s="3592"/>
      <c r="C39" s="1435"/>
      <c r="D39" s="1434"/>
      <c r="E39" s="439"/>
      <c r="F39" s="440"/>
    </row>
    <row r="40" spans="1:7" s="235" customFormat="1" ht="20.100000000000001" customHeight="1" thickTop="1" thickBot="1">
      <c r="A40" s="453"/>
      <c r="B40" s="454"/>
      <c r="C40" s="454"/>
      <c r="D40" s="1370" t="s">
        <v>1638</v>
      </c>
      <c r="E40" s="455">
        <f>SUM(E38:E39)</f>
        <v>0</v>
      </c>
      <c r="F40" s="456"/>
    </row>
    <row r="41" spans="1:7" s="235" customFormat="1" ht="20.100000000000001" customHeight="1">
      <c r="A41" s="457" t="s">
        <v>1269</v>
      </c>
      <c r="B41" s="458"/>
      <c r="C41" s="458"/>
      <c r="D41" s="458"/>
      <c r="E41" s="450"/>
      <c r="F41" s="451"/>
    </row>
    <row r="42" spans="1:7" s="235" customFormat="1" ht="20.100000000000001" customHeight="1">
      <c r="A42" s="3589" t="s">
        <v>1314</v>
      </c>
      <c r="B42" s="3590"/>
      <c r="C42" s="1435"/>
      <c r="D42" s="1434"/>
      <c r="E42" s="439"/>
      <c r="F42" s="440"/>
    </row>
    <row r="43" spans="1:7" s="235" customFormat="1" ht="20.100000000000001" customHeight="1" thickBot="1">
      <c r="A43" s="3591"/>
      <c r="B43" s="3592"/>
      <c r="C43" s="1435"/>
      <c r="D43" s="1434"/>
      <c r="E43" s="439"/>
      <c r="F43" s="440"/>
    </row>
    <row r="44" spans="1:7" s="235" customFormat="1" ht="20.100000000000001" customHeight="1" thickTop="1" thickBot="1">
      <c r="A44" s="453"/>
      <c r="B44" s="454"/>
      <c r="C44" s="454"/>
      <c r="D44" s="1370" t="s">
        <v>1639</v>
      </c>
      <c r="E44" s="455">
        <f>SUM(E42:E43)</f>
        <v>0</v>
      </c>
      <c r="F44" s="456"/>
    </row>
    <row r="45" spans="1:7" s="235" customFormat="1" ht="20.100000000000001" customHeight="1" thickBot="1">
      <c r="A45" s="3593" t="s">
        <v>1640</v>
      </c>
      <c r="B45" s="3594"/>
      <c r="C45" s="3594"/>
      <c r="D45" s="3594"/>
      <c r="E45" s="466">
        <f>E40+E44</f>
        <v>0</v>
      </c>
      <c r="F45" s="467"/>
    </row>
    <row r="46" spans="1:7" s="235" customFormat="1" ht="5.0999999999999996" customHeight="1">
      <c r="A46" s="396"/>
      <c r="B46" s="396"/>
      <c r="C46" s="396"/>
      <c r="D46" s="396"/>
      <c r="E46" s="189"/>
      <c r="F46" s="461"/>
    </row>
    <row r="47" spans="1:7" s="235" customFormat="1" ht="25.05" customHeight="1">
      <c r="A47" s="189"/>
      <c r="B47" s="189"/>
      <c r="C47" s="189"/>
      <c r="D47" s="189"/>
      <c r="E47" s="266"/>
      <c r="F47" s="257"/>
    </row>
    <row r="48" spans="1:7" s="235" customFormat="1" ht="20.100000000000001" customHeight="1" thickBot="1">
      <c r="A48" s="1761" t="s">
        <v>1641</v>
      </c>
      <c r="B48" s="1761"/>
      <c r="C48" s="1761"/>
      <c r="D48" s="1761"/>
      <c r="E48" s="1762"/>
      <c r="F48" s="1763"/>
    </row>
    <row r="49" spans="1:8" s="235" customFormat="1" ht="15" customHeight="1">
      <c r="A49" s="2762" t="s">
        <v>727</v>
      </c>
      <c r="B49" s="2763"/>
      <c r="C49" s="2763"/>
      <c r="D49" s="2748"/>
      <c r="E49" s="2807" t="s">
        <v>728</v>
      </c>
      <c r="F49" s="3587" t="s">
        <v>529</v>
      </c>
    </row>
    <row r="50" spans="1:8" s="235" customFormat="1" ht="15" customHeight="1" thickBot="1">
      <c r="A50" s="3584"/>
      <c r="B50" s="3585"/>
      <c r="C50" s="3585"/>
      <c r="D50" s="3595"/>
      <c r="E50" s="3586"/>
      <c r="F50" s="3588"/>
    </row>
    <row r="51" spans="1:8" s="235" customFormat="1" ht="20.100000000000001" customHeight="1" thickBot="1">
      <c r="A51" s="1764" t="s">
        <v>1642</v>
      </c>
      <c r="B51" s="1765"/>
      <c r="C51" s="1765" t="s">
        <v>1643</v>
      </c>
      <c r="D51" s="1765"/>
      <c r="E51" s="1799">
        <f>'参考様式2-3 実績'!I26</f>
        <v>0</v>
      </c>
      <c r="F51" s="465"/>
    </row>
    <row r="52" spans="1:8" s="235" customFormat="1" ht="20.100000000000001" customHeight="1" thickTop="1" thickBot="1">
      <c r="A52" s="453"/>
      <c r="B52" s="454"/>
      <c r="C52" s="454"/>
      <c r="D52" s="1370" t="s">
        <v>1644</v>
      </c>
      <c r="E52" s="455">
        <f>E51</f>
        <v>0</v>
      </c>
      <c r="F52" s="456"/>
    </row>
    <row r="53" spans="1:8" s="235" customFormat="1" ht="5.0999999999999996" customHeight="1">
      <c r="A53" s="396"/>
      <c r="B53" s="396"/>
      <c r="C53" s="396"/>
      <c r="D53" s="396"/>
      <c r="E53" s="189"/>
      <c r="F53" s="461"/>
    </row>
    <row r="54" spans="1:8" s="235" customFormat="1" ht="13.05" customHeight="1">
      <c r="A54" s="1367" t="s">
        <v>1645</v>
      </c>
      <c r="B54" s="1367"/>
      <c r="C54" s="1367"/>
      <c r="E54" s="1367"/>
      <c r="F54" s="1367"/>
      <c r="G54" s="189"/>
      <c r="H54" s="189"/>
    </row>
    <row r="55" spans="1:8" s="235" customFormat="1" ht="13.05" customHeight="1">
      <c r="A55" s="1367" t="s">
        <v>1646</v>
      </c>
      <c r="B55" s="1367"/>
      <c r="C55" s="1367"/>
      <c r="E55" s="1367"/>
      <c r="F55" s="1367"/>
      <c r="G55" s="189"/>
      <c r="H55" s="189"/>
    </row>
    <row r="56" spans="1:8" s="235" customFormat="1" ht="13.05" customHeight="1">
      <c r="A56" s="1367"/>
      <c r="B56" s="1367"/>
      <c r="C56" s="1367"/>
      <c r="E56" s="1367"/>
      <c r="F56" s="1367"/>
      <c r="G56" s="189"/>
      <c r="H56" s="189"/>
    </row>
    <row r="57" spans="1:8" s="235" customFormat="1" ht="16.5" customHeight="1">
      <c r="A57" s="396"/>
      <c r="B57" s="396"/>
      <c r="C57" s="396"/>
      <c r="D57" s="396"/>
      <c r="E57" s="189"/>
      <c r="F57" s="189"/>
    </row>
    <row r="58" spans="1:8" s="235" customFormat="1" ht="14.25" customHeight="1">
      <c r="D58" s="396"/>
      <c r="E58" s="189"/>
      <c r="F58" s="461"/>
    </row>
  </sheetData>
  <sheetProtection selectLockedCells="1"/>
  <protectedRanges>
    <protectedRange password="CC0B" sqref="E9:E12 E16:E20 E23:E27" name="範囲1"/>
    <protectedRange password="CC0B" sqref="E42:E43 E37:E39 E51" name="範囲1_1"/>
  </protectedRanges>
  <dataConsolidate/>
  <mergeCells count="33">
    <mergeCell ref="A49:D50"/>
    <mergeCell ref="E49:E50"/>
    <mergeCell ref="F49:F50"/>
    <mergeCell ref="F35:F36"/>
    <mergeCell ref="A38:B38"/>
    <mergeCell ref="A39:B39"/>
    <mergeCell ref="A42:B42"/>
    <mergeCell ref="A43:B43"/>
    <mergeCell ref="A45:D45"/>
    <mergeCell ref="E35:E36"/>
    <mergeCell ref="A26:B26"/>
    <mergeCell ref="A27:B27"/>
    <mergeCell ref="A30:D30"/>
    <mergeCell ref="A32:D32"/>
    <mergeCell ref="A35:D36"/>
    <mergeCell ref="A25:B25"/>
    <mergeCell ref="A9:B9"/>
    <mergeCell ref="A10:B10"/>
    <mergeCell ref="A11:B11"/>
    <mergeCell ref="A12:B12"/>
    <mergeCell ref="A16:B16"/>
    <mergeCell ref="A17:B17"/>
    <mergeCell ref="A18:B18"/>
    <mergeCell ref="A19:B19"/>
    <mergeCell ref="A20:B20"/>
    <mergeCell ref="A23:B23"/>
    <mergeCell ref="A24:B24"/>
    <mergeCell ref="A2:F2"/>
    <mergeCell ref="A3:B3"/>
    <mergeCell ref="C3:E3"/>
    <mergeCell ref="A6:D7"/>
    <mergeCell ref="E6:E7"/>
    <mergeCell ref="F6:F7"/>
  </mergeCells>
  <phoneticPr fontId="2"/>
  <printOptions horizontalCentered="1"/>
  <pageMargins left="0.59055118110236227" right="0.39370078740157483" top="0.59055118110236227" bottom="0.59055118110236227" header="0" footer="0"/>
  <pageSetup paperSize="9" scale="77"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35AA6-ECC7-49E0-818D-219F958BE67E}">
  <sheetPr codeName="Sheet6">
    <tabColor rgb="FF99FF99"/>
    <pageSetUpPr fitToPage="1"/>
  </sheetPr>
  <dimension ref="A1:O43"/>
  <sheetViews>
    <sheetView showGridLines="0" view="pageBreakPreview" zoomScaleNormal="100" zoomScaleSheetLayoutView="100" workbookViewId="0">
      <selection activeCell="B10" sqref="B10"/>
    </sheetView>
  </sheetViews>
  <sheetFormatPr defaultColWidth="9.5546875" defaultRowHeight="13.2"/>
  <cols>
    <col min="1" max="1" width="3.6640625" style="19" customWidth="1"/>
    <col min="2" max="2" width="15.6640625" style="19" customWidth="1"/>
    <col min="3" max="4" width="3.6640625" style="19" customWidth="1"/>
    <col min="5" max="5" width="15.6640625" style="19" customWidth="1"/>
    <col min="6" max="7" width="3.6640625" style="19" customWidth="1"/>
    <col min="8" max="8" width="15.6640625" style="19" customWidth="1"/>
    <col min="9" max="9" width="3.6640625" style="19" customWidth="1"/>
    <col min="10" max="10" width="9.6640625" style="19" customWidth="1"/>
    <col min="11" max="11" width="3.6640625" style="19" customWidth="1"/>
    <col min="12" max="12" width="15.6640625" style="19" customWidth="1"/>
    <col min="13" max="13" width="3.6640625" style="19" customWidth="1"/>
    <col min="14" max="16384" width="9.5546875" style="19"/>
  </cols>
  <sheetData>
    <row r="1" spans="1:15" ht="15" customHeight="1">
      <c r="B1" s="18"/>
      <c r="C1" s="18"/>
      <c r="D1" s="18"/>
      <c r="E1" s="18"/>
      <c r="F1" s="18"/>
      <c r="G1" s="18"/>
      <c r="H1" s="18"/>
      <c r="I1" s="18"/>
      <c r="J1" s="18"/>
      <c r="K1" s="18"/>
      <c r="L1" s="18"/>
      <c r="M1" s="22" t="s">
        <v>950</v>
      </c>
      <c r="N1" s="18"/>
      <c r="O1" s="18"/>
    </row>
    <row r="2" spans="1:15" ht="18" customHeight="1">
      <c r="A2" s="20"/>
      <c r="B2" s="20"/>
      <c r="C2" s="20"/>
      <c r="D2" s="20"/>
      <c r="E2" s="20"/>
      <c r="F2" s="20"/>
      <c r="G2" s="20"/>
      <c r="H2" s="20"/>
      <c r="I2" s="20"/>
      <c r="J2" s="20"/>
      <c r="K2" s="20"/>
      <c r="L2" s="20"/>
      <c r="M2" s="20"/>
    </row>
    <row r="3" spans="1:15" ht="19.2">
      <c r="A3" s="2111" t="s">
        <v>127</v>
      </c>
      <c r="B3" s="2111"/>
      <c r="C3" s="2111"/>
      <c r="D3" s="2111"/>
      <c r="E3" s="2111"/>
      <c r="F3" s="2111"/>
      <c r="G3" s="2111"/>
      <c r="H3" s="2111"/>
      <c r="I3" s="2111"/>
      <c r="J3" s="2111"/>
      <c r="K3" s="2111"/>
      <c r="L3" s="2111"/>
      <c r="M3" s="2111"/>
      <c r="N3" s="20"/>
      <c r="O3" s="20"/>
    </row>
    <row r="4" spans="1:15" ht="18" customHeight="1">
      <c r="A4" s="21"/>
      <c r="B4" s="21"/>
      <c r="C4" s="21"/>
      <c r="D4" s="21"/>
      <c r="E4" s="21"/>
      <c r="F4" s="21"/>
      <c r="G4" s="21"/>
      <c r="H4" s="21"/>
      <c r="I4" s="21"/>
      <c r="J4" s="21"/>
      <c r="K4" s="21"/>
      <c r="L4" s="21"/>
      <c r="M4" s="21"/>
    </row>
    <row r="5" spans="1:15" ht="15" customHeight="1">
      <c r="A5" s="18"/>
      <c r="B5" s="18"/>
      <c r="C5" s="18"/>
      <c r="D5" s="18"/>
      <c r="E5" s="18"/>
      <c r="F5" s="18"/>
      <c r="G5" s="18"/>
      <c r="H5" s="18"/>
      <c r="I5" s="18"/>
      <c r="J5" s="18"/>
      <c r="K5" s="18"/>
      <c r="L5" s="18"/>
      <c r="M5" s="18"/>
    </row>
    <row r="6" spans="1:15" ht="15" customHeight="1">
      <c r="A6" s="2112" t="s">
        <v>128</v>
      </c>
      <c r="B6" s="2112"/>
      <c r="C6" s="2112"/>
      <c r="D6" s="2112"/>
      <c r="E6" s="2112"/>
      <c r="F6" s="2112"/>
      <c r="G6" s="2112"/>
      <c r="H6" s="2112"/>
      <c r="I6" s="2112"/>
      <c r="J6" s="2112"/>
      <c r="K6" s="2112"/>
      <c r="L6" s="2112"/>
      <c r="M6" s="2112"/>
    </row>
    <row r="7" spans="1:15" ht="15" customHeight="1">
      <c r="A7" s="18"/>
      <c r="B7" s="18"/>
      <c r="C7" s="18"/>
      <c r="D7" s="18"/>
      <c r="E7" s="18"/>
      <c r="F7" s="18"/>
      <c r="G7" s="18"/>
      <c r="H7" s="18"/>
      <c r="I7" s="18"/>
      <c r="J7" s="18"/>
      <c r="K7" s="18"/>
      <c r="L7" s="18"/>
      <c r="M7" s="22" t="s">
        <v>109</v>
      </c>
    </row>
    <row r="8" spans="1:15" ht="25.5" customHeight="1">
      <c r="A8" s="2113" t="s">
        <v>129</v>
      </c>
      <c r="B8" s="2114"/>
      <c r="C8" s="2114"/>
      <c r="D8" s="2108" t="s">
        <v>1475</v>
      </c>
      <c r="E8" s="2109"/>
      <c r="F8" s="2110"/>
      <c r="G8" s="2108" t="s">
        <v>110</v>
      </c>
      <c r="H8" s="2109"/>
      <c r="I8" s="2110"/>
      <c r="J8" s="23" t="s">
        <v>111</v>
      </c>
      <c r="K8" s="2114" t="s">
        <v>112</v>
      </c>
      <c r="L8" s="2114"/>
      <c r="M8" s="2115"/>
    </row>
    <row r="9" spans="1:15" ht="33" customHeight="1">
      <c r="A9" s="24" t="s">
        <v>113</v>
      </c>
      <c r="B9" s="1680"/>
      <c r="C9" s="26" t="s">
        <v>114</v>
      </c>
      <c r="D9" s="27" t="s">
        <v>113</v>
      </c>
      <c r="E9" s="25"/>
      <c r="F9" s="28" t="s">
        <v>114</v>
      </c>
      <c r="G9" s="27" t="s">
        <v>113</v>
      </c>
      <c r="H9" s="25"/>
      <c r="I9" s="28" t="s">
        <v>114</v>
      </c>
      <c r="J9" s="2106" t="s">
        <v>115</v>
      </c>
      <c r="K9" s="29" t="s">
        <v>113</v>
      </c>
      <c r="L9" s="25"/>
      <c r="M9" s="30" t="s">
        <v>114</v>
      </c>
    </row>
    <row r="10" spans="1:15" ht="33" customHeight="1">
      <c r="A10" s="31" t="s">
        <v>130</v>
      </c>
      <c r="B10" s="1681"/>
      <c r="C10" s="33"/>
      <c r="D10" s="34"/>
      <c r="E10" s="32"/>
      <c r="F10" s="35"/>
      <c r="G10" s="34"/>
      <c r="H10" s="32"/>
      <c r="I10" s="35"/>
      <c r="J10" s="2107"/>
      <c r="K10" s="36"/>
      <c r="L10" s="32"/>
      <c r="M10" s="37"/>
      <c r="O10" s="15"/>
    </row>
    <row r="11" spans="1:15" ht="30" customHeight="1">
      <c r="A11" s="38"/>
      <c r="B11" s="38"/>
      <c r="C11" s="38"/>
      <c r="D11" s="38"/>
      <c r="E11" s="38"/>
      <c r="F11" s="38"/>
      <c r="G11" s="38"/>
      <c r="H11" s="38"/>
      <c r="I11" s="38"/>
      <c r="J11" s="38"/>
      <c r="K11" s="38"/>
      <c r="L11" s="38"/>
      <c r="M11" s="38"/>
    </row>
    <row r="12" spans="1:15" ht="15" customHeight="1">
      <c r="A12" s="2112" t="s">
        <v>131</v>
      </c>
      <c r="B12" s="2112"/>
      <c r="C12" s="2112"/>
      <c r="D12" s="2112"/>
      <c r="E12" s="2112"/>
      <c r="F12" s="2112"/>
      <c r="G12" s="2112"/>
      <c r="H12" s="2112"/>
      <c r="I12" s="2112"/>
      <c r="J12" s="2112"/>
      <c r="K12" s="2112"/>
      <c r="L12" s="2112"/>
      <c r="M12" s="2112"/>
    </row>
    <row r="13" spans="1:15" ht="15" customHeight="1">
      <c r="A13" s="2116"/>
      <c r="B13" s="2116"/>
      <c r="C13" s="2116"/>
      <c r="D13" s="2116"/>
      <c r="E13" s="2116"/>
      <c r="F13" s="2116"/>
      <c r="G13" s="2116"/>
      <c r="H13" s="2116"/>
      <c r="I13" s="2116"/>
      <c r="J13" s="2116"/>
      <c r="K13" s="18"/>
      <c r="L13" s="18"/>
      <c r="M13" s="22" t="s">
        <v>132</v>
      </c>
    </row>
    <row r="14" spans="1:15" ht="25.5" customHeight="1">
      <c r="A14" s="2113" t="s">
        <v>129</v>
      </c>
      <c r="B14" s="2114"/>
      <c r="C14" s="2114"/>
      <c r="D14" s="2108" t="s">
        <v>1475</v>
      </c>
      <c r="E14" s="2109"/>
      <c r="F14" s="2110"/>
      <c r="G14" s="2108" t="s">
        <v>110</v>
      </c>
      <c r="H14" s="2109"/>
      <c r="I14" s="2110"/>
      <c r="J14" s="23" t="s">
        <v>111</v>
      </c>
      <c r="K14" s="2114" t="s">
        <v>112</v>
      </c>
      <c r="L14" s="2114"/>
      <c r="M14" s="2115"/>
    </row>
    <row r="15" spans="1:15" ht="33" customHeight="1">
      <c r="A15" s="24" t="s">
        <v>113</v>
      </c>
      <c r="B15" s="1680"/>
      <c r="C15" s="26" t="s">
        <v>114</v>
      </c>
      <c r="D15" s="27" t="s">
        <v>113</v>
      </c>
      <c r="E15" s="25"/>
      <c r="F15" s="28" t="s">
        <v>114</v>
      </c>
      <c r="G15" s="27" t="s">
        <v>113</v>
      </c>
      <c r="H15" s="25"/>
      <c r="I15" s="28" t="s">
        <v>114</v>
      </c>
      <c r="J15" s="2106" t="s">
        <v>115</v>
      </c>
      <c r="K15" s="29" t="s">
        <v>113</v>
      </c>
      <c r="L15" s="25"/>
      <c r="M15" s="30" t="s">
        <v>114</v>
      </c>
    </row>
    <row r="16" spans="1:15" ht="33" customHeight="1">
      <c r="A16" s="31" t="s">
        <v>130</v>
      </c>
      <c r="B16" s="1681"/>
      <c r="C16" s="33"/>
      <c r="D16" s="34"/>
      <c r="E16" s="32"/>
      <c r="F16" s="35"/>
      <c r="G16" s="34"/>
      <c r="H16" s="32"/>
      <c r="I16" s="35"/>
      <c r="J16" s="2107"/>
      <c r="K16" s="36"/>
      <c r="L16" s="32"/>
      <c r="M16" s="37"/>
    </row>
    <row r="17" spans="1:13" ht="30" customHeight="1">
      <c r="A17" s="39"/>
      <c r="B17" s="39"/>
      <c r="C17" s="39"/>
      <c r="D17" s="39"/>
      <c r="E17" s="39"/>
      <c r="F17" s="39"/>
      <c r="G17" s="39"/>
      <c r="H17" s="39"/>
      <c r="I17" s="39"/>
      <c r="J17" s="39"/>
      <c r="K17" s="16"/>
      <c r="L17" s="16"/>
      <c r="M17" s="40"/>
    </row>
    <row r="18" spans="1:13" ht="15" customHeight="1">
      <c r="A18" s="2112" t="s">
        <v>1478</v>
      </c>
      <c r="B18" s="2112"/>
      <c r="C18" s="2112"/>
      <c r="D18" s="2112"/>
      <c r="E18" s="2112"/>
      <c r="F18" s="2112"/>
      <c r="G18" s="2112"/>
      <c r="H18" s="2112"/>
      <c r="I18" s="2112"/>
      <c r="J18" s="2112"/>
      <c r="K18" s="2112"/>
      <c r="L18" s="2112"/>
      <c r="M18" s="2112"/>
    </row>
    <row r="19" spans="1:13" ht="15" customHeight="1">
      <c r="A19" s="2116"/>
      <c r="B19" s="2116"/>
      <c r="C19" s="2116"/>
      <c r="D19" s="2116"/>
      <c r="E19" s="2116"/>
      <c r="F19" s="2116"/>
      <c r="G19" s="2116"/>
      <c r="H19" s="2116"/>
      <c r="I19" s="2116"/>
      <c r="J19" s="2116"/>
      <c r="K19" s="18"/>
      <c r="L19" s="18"/>
      <c r="M19" s="22" t="s">
        <v>132</v>
      </c>
    </row>
    <row r="20" spans="1:13" ht="25.5" customHeight="1">
      <c r="A20" s="2113" t="s">
        <v>129</v>
      </c>
      <c r="B20" s="2114"/>
      <c r="C20" s="2114"/>
      <c r="D20" s="2108" t="s">
        <v>1475</v>
      </c>
      <c r="E20" s="2109"/>
      <c r="F20" s="2110"/>
      <c r="G20" s="2108" t="s">
        <v>110</v>
      </c>
      <c r="H20" s="2109"/>
      <c r="I20" s="2110"/>
      <c r="J20" s="23" t="s">
        <v>111</v>
      </c>
      <c r="K20" s="2114" t="s">
        <v>112</v>
      </c>
      <c r="L20" s="2114"/>
      <c r="M20" s="2115"/>
    </row>
    <row r="21" spans="1:13" ht="33" customHeight="1">
      <c r="A21" s="24" t="s">
        <v>113</v>
      </c>
      <c r="B21" s="1680"/>
      <c r="C21" s="26" t="s">
        <v>114</v>
      </c>
      <c r="D21" s="27" t="s">
        <v>113</v>
      </c>
      <c r="E21" s="25"/>
      <c r="F21" s="28" t="s">
        <v>114</v>
      </c>
      <c r="G21" s="27" t="s">
        <v>113</v>
      </c>
      <c r="H21" s="25"/>
      <c r="I21" s="28" t="s">
        <v>114</v>
      </c>
      <c r="J21" s="2106" t="s">
        <v>115</v>
      </c>
      <c r="K21" s="29" t="s">
        <v>113</v>
      </c>
      <c r="L21" s="25"/>
      <c r="M21" s="30" t="s">
        <v>114</v>
      </c>
    </row>
    <row r="22" spans="1:13" ht="33" customHeight="1">
      <c r="A22" s="31" t="s">
        <v>130</v>
      </c>
      <c r="B22" s="1681"/>
      <c r="C22" s="33"/>
      <c r="D22" s="34"/>
      <c r="E22" s="32"/>
      <c r="F22" s="35"/>
      <c r="G22" s="34"/>
      <c r="H22" s="32"/>
      <c r="I22" s="35"/>
      <c r="J22" s="2107"/>
      <c r="K22" s="36"/>
      <c r="L22" s="32"/>
      <c r="M22" s="37"/>
    </row>
    <row r="23" spans="1:13">
      <c r="A23" s="38"/>
      <c r="B23" s="38"/>
      <c r="C23" s="38"/>
      <c r="D23" s="38"/>
      <c r="E23" s="38"/>
      <c r="F23" s="38"/>
      <c r="G23" s="38"/>
      <c r="H23" s="38"/>
      <c r="I23" s="38"/>
      <c r="J23" s="38"/>
      <c r="K23" s="38"/>
      <c r="L23" s="38"/>
      <c r="M23" s="38"/>
    </row>
    <row r="24" spans="1:13" ht="14.4">
      <c r="A24" s="39"/>
      <c r="B24" s="39"/>
      <c r="C24" s="39"/>
      <c r="D24" s="39"/>
      <c r="E24" s="39"/>
      <c r="F24" s="39"/>
      <c r="G24" s="39"/>
      <c r="H24" s="39"/>
      <c r="I24" s="39"/>
      <c r="J24" s="39"/>
      <c r="K24" s="16"/>
      <c r="L24" s="16"/>
      <c r="M24" s="40"/>
    </row>
    <row r="25" spans="1:13" ht="13.5" customHeight="1">
      <c r="A25" s="2118" t="s">
        <v>133</v>
      </c>
      <c r="B25" s="2118"/>
      <c r="C25" s="2118"/>
      <c r="D25" s="2118"/>
      <c r="E25" s="2118"/>
      <c r="F25" s="2118"/>
      <c r="G25" s="2118"/>
      <c r="H25" s="2118"/>
      <c r="I25" s="2118"/>
      <c r="J25" s="2118"/>
      <c r="K25" s="2118"/>
      <c r="L25" s="2118"/>
      <c r="M25" s="2118"/>
    </row>
    <row r="26" spans="1:13">
      <c r="A26" s="41"/>
      <c r="B26" s="41"/>
      <c r="C26" s="41"/>
      <c r="D26" s="41"/>
      <c r="E26" s="41"/>
      <c r="F26" s="41"/>
      <c r="G26" s="41"/>
      <c r="H26" s="41"/>
      <c r="I26" s="41"/>
      <c r="J26" s="41"/>
      <c r="K26" s="41"/>
      <c r="L26" s="41"/>
      <c r="M26" s="41"/>
    </row>
    <row r="27" spans="1:13">
      <c r="A27" s="2119" t="s">
        <v>134</v>
      </c>
      <c r="B27" s="2119"/>
      <c r="C27" s="2119"/>
      <c r="D27" s="2119"/>
      <c r="E27" s="2119"/>
      <c r="F27" s="2119"/>
      <c r="G27" s="2119"/>
      <c r="H27" s="2119"/>
      <c r="I27" s="2119"/>
      <c r="J27" s="2119"/>
      <c r="K27" s="2119"/>
      <c r="L27" s="2119"/>
      <c r="M27" s="2119"/>
    </row>
    <row r="28" spans="1:13">
      <c r="A28" s="2119" t="s">
        <v>135</v>
      </c>
      <c r="B28" s="2119"/>
      <c r="C28" s="2119"/>
      <c r="D28" s="2119"/>
      <c r="E28" s="2119"/>
      <c r="F28" s="2119"/>
      <c r="G28" s="2119"/>
      <c r="H28" s="2119"/>
      <c r="I28" s="2119"/>
      <c r="J28" s="2119"/>
      <c r="K28" s="2119"/>
      <c r="L28" s="2119"/>
      <c r="M28" s="2119"/>
    </row>
    <row r="29" spans="1:13">
      <c r="A29" s="2119" t="s">
        <v>136</v>
      </c>
      <c r="B29" s="2119"/>
      <c r="C29" s="2119"/>
      <c r="D29" s="2119"/>
      <c r="E29" s="2119"/>
      <c r="F29" s="2119"/>
      <c r="G29" s="2119"/>
      <c r="H29" s="2119"/>
      <c r="I29" s="2119"/>
      <c r="J29" s="2119"/>
      <c r="K29" s="2119"/>
      <c r="L29" s="2119"/>
      <c r="M29" s="2119"/>
    </row>
    <row r="30" spans="1:13">
      <c r="A30" s="38"/>
      <c r="B30" s="38"/>
      <c r="C30" s="38"/>
      <c r="D30" s="38"/>
      <c r="E30" s="38"/>
      <c r="F30" s="38"/>
      <c r="G30" s="38"/>
      <c r="H30" s="38"/>
      <c r="I30" s="38"/>
      <c r="J30" s="38"/>
      <c r="K30" s="38"/>
      <c r="L30" s="38"/>
      <c r="M30" s="38"/>
    </row>
    <row r="31" spans="1:13">
      <c r="A31" s="38"/>
      <c r="B31" s="38"/>
      <c r="C31" s="38"/>
      <c r="D31" s="38"/>
      <c r="E31" s="38"/>
      <c r="F31" s="38"/>
      <c r="G31" s="38"/>
      <c r="H31" s="38"/>
      <c r="I31" s="38"/>
      <c r="J31" s="38"/>
      <c r="K31" s="38"/>
      <c r="L31" s="38"/>
      <c r="M31" s="38"/>
    </row>
    <row r="33" spans="1:13" ht="12" customHeight="1"/>
    <row r="43" spans="1:13">
      <c r="A43" s="2117" t="str">
        <f>IF(基本情報!D13="","事業名：　　　　　　　　　　　　　　　　　　　　",CONCATENATE("事業名：","",基本情報!D13))</f>
        <v>事業名：　　　　　　　　　　　　　　　　　　　　</v>
      </c>
      <c r="B43" s="2117"/>
      <c r="C43" s="2117"/>
      <c r="D43" s="2117"/>
      <c r="E43" s="2117"/>
      <c r="F43" s="2117"/>
      <c r="G43" s="2117"/>
      <c r="H43" s="2117"/>
      <c r="I43" s="2117"/>
      <c r="J43" s="2117"/>
      <c r="K43" s="2117"/>
      <c r="L43" s="2117"/>
      <c r="M43" s="2117"/>
    </row>
  </sheetData>
  <sheetProtection selectLockedCells="1"/>
  <mergeCells count="28">
    <mergeCell ref="J15:J16"/>
    <mergeCell ref="A43:M43"/>
    <mergeCell ref="A18:M18"/>
    <mergeCell ref="A19:B19"/>
    <mergeCell ref="C19:J19"/>
    <mergeCell ref="A20:C20"/>
    <mergeCell ref="G20:I20"/>
    <mergeCell ref="K20:M20"/>
    <mergeCell ref="D20:F20"/>
    <mergeCell ref="J21:J22"/>
    <mergeCell ref="A25:M25"/>
    <mergeCell ref="A27:M27"/>
    <mergeCell ref="A28:M28"/>
    <mergeCell ref="A29:M29"/>
    <mergeCell ref="A12:M12"/>
    <mergeCell ref="A13:B13"/>
    <mergeCell ref="C13:J13"/>
    <mergeCell ref="A14:C14"/>
    <mergeCell ref="G14:I14"/>
    <mergeCell ref="K14:M14"/>
    <mergeCell ref="D14:F14"/>
    <mergeCell ref="J9:J10"/>
    <mergeCell ref="D8:F8"/>
    <mergeCell ref="A3:M3"/>
    <mergeCell ref="A6:M6"/>
    <mergeCell ref="A8:C8"/>
    <mergeCell ref="G8:I8"/>
    <mergeCell ref="K8:M8"/>
  </mergeCells>
  <phoneticPr fontId="2"/>
  <printOptions horizontalCentered="1"/>
  <pageMargins left="0.59055118110236227" right="0.59055118110236227" top="0.59055118110236227" bottom="0.59055118110236227" header="0" footer="0"/>
  <pageSetup paperSize="9" scale="99" fitToHeight="0" orientation="portrait" r:id="rId1"/>
  <headerFooter alignWithMargins="0"/>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4">
    <tabColor rgb="FF66FFFF"/>
  </sheetPr>
  <dimension ref="A1:K33"/>
  <sheetViews>
    <sheetView showGridLines="0" view="pageBreakPreview" zoomScaleNormal="100" zoomScaleSheetLayoutView="100" workbookViewId="0">
      <selection activeCell="F16" sqref="F16"/>
    </sheetView>
  </sheetViews>
  <sheetFormatPr defaultColWidth="9.5546875" defaultRowHeight="13.2"/>
  <cols>
    <col min="1" max="1" width="9.109375" style="195" customWidth="1"/>
    <col min="2" max="5" width="11.109375" style="195" customWidth="1"/>
    <col min="6" max="6" width="6.109375" style="195" customWidth="1"/>
    <col min="7" max="8" width="6.88671875" style="261" customWidth="1"/>
    <col min="9" max="9" width="16.109375" style="219" customWidth="1"/>
    <col min="10" max="10" width="17.44140625" style="219" customWidth="1"/>
    <col min="11" max="16384" width="9.5546875" style="195"/>
  </cols>
  <sheetData>
    <row r="1" spans="1:11" s="185" customFormat="1" ht="21" customHeight="1">
      <c r="A1" s="186"/>
      <c r="B1" s="186"/>
      <c r="C1" s="186"/>
      <c r="D1" s="186"/>
      <c r="E1" s="186"/>
      <c r="F1" s="186"/>
      <c r="G1" s="187"/>
      <c r="H1" s="186"/>
      <c r="I1" s="188"/>
      <c r="J1" s="187" t="s">
        <v>1668</v>
      </c>
      <c r="K1" s="187"/>
    </row>
    <row r="2" spans="1:11" s="185" customFormat="1" ht="36" customHeight="1">
      <c r="A2" s="3583" t="s">
        <v>1667</v>
      </c>
      <c r="B2" s="3583"/>
      <c r="C2" s="3583"/>
      <c r="D2" s="3583"/>
      <c r="E2" s="3583"/>
      <c r="F2" s="3583"/>
      <c r="G2" s="3583"/>
      <c r="H2" s="3583"/>
      <c r="I2" s="3583"/>
      <c r="J2" s="3583"/>
      <c r="K2" s="373"/>
    </row>
    <row r="3" spans="1:11" s="185" customFormat="1" ht="5.25" customHeight="1">
      <c r="A3" s="374"/>
      <c r="B3" s="374"/>
      <c r="C3" s="374"/>
      <c r="D3" s="374"/>
      <c r="E3" s="374"/>
      <c r="F3" s="374"/>
      <c r="G3" s="374"/>
      <c r="H3" s="374"/>
      <c r="I3" s="374"/>
      <c r="J3" s="374"/>
      <c r="K3" s="373"/>
    </row>
    <row r="4" spans="1:11" s="185" customFormat="1" ht="16.5" customHeight="1">
      <c r="A4" s="374"/>
      <c r="B4" s="374"/>
      <c r="C4" s="374"/>
      <c r="D4" s="374"/>
      <c r="E4" s="374"/>
      <c r="F4" s="374"/>
      <c r="G4" s="374"/>
      <c r="H4" s="374"/>
      <c r="I4" s="374"/>
      <c r="J4" s="374"/>
      <c r="K4" s="373"/>
    </row>
    <row r="5" spans="1:11" s="185" customFormat="1" ht="22.5" customHeight="1">
      <c r="A5" s="373" t="s">
        <v>1328</v>
      </c>
      <c r="B5" s="374"/>
      <c r="C5" s="374"/>
      <c r="D5" s="374"/>
      <c r="E5" s="374"/>
      <c r="F5" s="374"/>
      <c r="G5" s="374"/>
      <c r="H5" s="374"/>
      <c r="I5" s="374"/>
      <c r="J5" s="374"/>
      <c r="K5" s="373"/>
    </row>
    <row r="6" spans="1:11" s="185" customFormat="1" ht="10.5" customHeight="1">
      <c r="A6" s="374"/>
      <c r="B6" s="374"/>
      <c r="C6" s="374"/>
      <c r="D6" s="374"/>
      <c r="E6" s="374"/>
      <c r="F6" s="374"/>
      <c r="G6" s="374"/>
      <c r="H6" s="374"/>
      <c r="I6" s="374"/>
      <c r="J6" s="374"/>
      <c r="K6" s="373"/>
    </row>
    <row r="7" spans="1:11" s="185" customFormat="1" ht="18" customHeight="1">
      <c r="A7" s="468" t="s">
        <v>774</v>
      </c>
      <c r="B7" s="469" t="s">
        <v>775</v>
      </c>
      <c r="C7" s="469"/>
      <c r="D7" s="469"/>
      <c r="E7" s="469"/>
      <c r="F7" s="469"/>
      <c r="G7" s="469"/>
      <c r="H7" s="469"/>
      <c r="I7" s="469"/>
      <c r="J7" s="469"/>
      <c r="K7" s="373"/>
    </row>
    <row r="8" spans="1:11" s="185" customFormat="1" ht="18" customHeight="1">
      <c r="A8" s="470"/>
      <c r="B8" s="469" t="s">
        <v>776</v>
      </c>
      <c r="C8" s="469"/>
      <c r="D8" s="469"/>
      <c r="E8" s="469"/>
      <c r="F8" s="469"/>
      <c r="G8" s="469"/>
      <c r="H8" s="469"/>
      <c r="I8" s="469"/>
      <c r="J8" s="469"/>
      <c r="K8" s="373"/>
    </row>
    <row r="9" spans="1:11" s="185" customFormat="1" ht="18" customHeight="1">
      <c r="A9" s="471"/>
      <c r="B9" s="469" t="s">
        <v>777</v>
      </c>
      <c r="C9" s="469"/>
      <c r="D9" s="469"/>
      <c r="E9" s="469"/>
      <c r="F9" s="469"/>
      <c r="G9" s="469"/>
      <c r="H9" s="469"/>
      <c r="I9" s="469"/>
      <c r="J9" s="469"/>
      <c r="K9" s="373"/>
    </row>
    <row r="10" spans="1:11" s="185" customFormat="1" ht="18" customHeight="1">
      <c r="A10" s="468"/>
      <c r="B10" s="471" t="s">
        <v>778</v>
      </c>
      <c r="C10" s="471"/>
      <c r="D10" s="471"/>
      <c r="E10" s="471"/>
      <c r="F10" s="471"/>
      <c r="G10" s="471"/>
      <c r="H10" s="471"/>
      <c r="I10" s="471"/>
      <c r="J10" s="471"/>
      <c r="K10" s="373"/>
    </row>
    <row r="11" spans="1:11" s="185" customFormat="1" ht="18" customHeight="1">
      <c r="A11" s="468" t="s">
        <v>779</v>
      </c>
      <c r="B11" s="471" t="s">
        <v>780</v>
      </c>
      <c r="C11" s="471"/>
      <c r="D11" s="471"/>
      <c r="E11" s="471"/>
      <c r="F11" s="471"/>
      <c r="G11" s="471"/>
      <c r="H11" s="471"/>
      <c r="I11" s="471"/>
      <c r="J11" s="471"/>
      <c r="K11" s="373"/>
    </row>
    <row r="12" spans="1:11" s="185" customFormat="1" ht="18" customHeight="1">
      <c r="A12" s="374"/>
      <c r="B12" s="470"/>
      <c r="C12" s="470"/>
      <c r="D12" s="470"/>
      <c r="E12" s="470"/>
      <c r="F12" s="470"/>
      <c r="G12" s="470"/>
      <c r="H12" s="470"/>
      <c r="I12" s="470"/>
      <c r="J12" s="470"/>
      <c r="K12" s="373"/>
    </row>
    <row r="13" spans="1:11" s="185" customFormat="1" ht="18" customHeight="1" thickBot="1">
      <c r="A13" s="471"/>
      <c r="B13" s="374"/>
      <c r="C13" s="374"/>
      <c r="D13" s="374"/>
      <c r="E13" s="374"/>
      <c r="F13" s="374"/>
      <c r="G13" s="374"/>
      <c r="H13" s="374"/>
      <c r="I13" s="374"/>
      <c r="J13" s="375"/>
      <c r="K13" s="373"/>
    </row>
    <row r="14" spans="1:11" s="185" customFormat="1" ht="16.5" customHeight="1">
      <c r="A14" s="3596" t="s">
        <v>781</v>
      </c>
      <c r="B14" s="3597"/>
      <c r="C14" s="3597"/>
      <c r="D14" s="3597"/>
      <c r="E14" s="3598"/>
      <c r="F14" s="3602" t="s">
        <v>782</v>
      </c>
      <c r="G14" s="3604" t="s">
        <v>783</v>
      </c>
      <c r="H14" s="3598"/>
      <c r="I14" s="3606" t="s">
        <v>728</v>
      </c>
      <c r="J14" s="3608" t="s">
        <v>529</v>
      </c>
      <c r="K14" s="373"/>
    </row>
    <row r="15" spans="1:11" s="185" customFormat="1" ht="16.5" customHeight="1" thickBot="1">
      <c r="A15" s="3599"/>
      <c r="B15" s="3600"/>
      <c r="C15" s="3600"/>
      <c r="D15" s="3600"/>
      <c r="E15" s="3601"/>
      <c r="F15" s="3603"/>
      <c r="G15" s="3605"/>
      <c r="H15" s="3601"/>
      <c r="I15" s="3607"/>
      <c r="J15" s="3609"/>
      <c r="K15" s="373"/>
    </row>
    <row r="16" spans="1:11" s="185" customFormat="1" ht="25.05" customHeight="1">
      <c r="A16" s="3614" t="s">
        <v>784</v>
      </c>
      <c r="B16" s="3615"/>
      <c r="C16" s="3615"/>
      <c r="D16" s="3615"/>
      <c r="E16" s="3616"/>
      <c r="F16" s="472" t="s">
        <v>117</v>
      </c>
      <c r="G16" s="473"/>
      <c r="H16" s="474" t="s">
        <v>785</v>
      </c>
      <c r="I16" s="475"/>
      <c r="J16" s="476"/>
      <c r="K16" s="373"/>
    </row>
    <row r="17" spans="1:11" s="185" customFormat="1" ht="25.05" customHeight="1">
      <c r="A17" s="3610" t="s">
        <v>786</v>
      </c>
      <c r="B17" s="3611"/>
      <c r="C17" s="3611"/>
      <c r="D17" s="3611"/>
      <c r="E17" s="3612"/>
      <c r="F17" s="477" t="s">
        <v>117</v>
      </c>
      <c r="G17" s="478"/>
      <c r="H17" s="479" t="s">
        <v>785</v>
      </c>
      <c r="I17" s="480"/>
      <c r="J17" s="481"/>
      <c r="K17" s="373"/>
    </row>
    <row r="18" spans="1:11" s="185" customFormat="1" ht="25.05" customHeight="1">
      <c r="A18" s="3610" t="s">
        <v>787</v>
      </c>
      <c r="B18" s="3611"/>
      <c r="C18" s="3611"/>
      <c r="D18" s="3611"/>
      <c r="E18" s="3612"/>
      <c r="F18" s="477" t="s">
        <v>117</v>
      </c>
      <c r="G18" s="478"/>
      <c r="H18" s="479" t="s">
        <v>785</v>
      </c>
      <c r="I18" s="480"/>
      <c r="J18" s="481"/>
      <c r="K18" s="373"/>
    </row>
    <row r="19" spans="1:11" s="185" customFormat="1" ht="25.05" customHeight="1">
      <c r="A19" s="3610" t="s">
        <v>788</v>
      </c>
      <c r="B19" s="3611"/>
      <c r="C19" s="3611"/>
      <c r="D19" s="3611"/>
      <c r="E19" s="3612"/>
      <c r="F19" s="477" t="s">
        <v>117</v>
      </c>
      <c r="G19" s="478"/>
      <c r="H19" s="479" t="s">
        <v>785</v>
      </c>
      <c r="I19" s="480"/>
      <c r="J19" s="481"/>
      <c r="K19" s="373"/>
    </row>
    <row r="20" spans="1:11" s="185" customFormat="1" ht="25.05" customHeight="1">
      <c r="A20" s="3610" t="s">
        <v>789</v>
      </c>
      <c r="B20" s="3611"/>
      <c r="C20" s="3611"/>
      <c r="D20" s="3611"/>
      <c r="E20" s="3612"/>
      <c r="F20" s="477" t="s">
        <v>117</v>
      </c>
      <c r="G20" s="478"/>
      <c r="H20" s="479" t="s">
        <v>785</v>
      </c>
      <c r="I20" s="480"/>
      <c r="J20" s="481"/>
      <c r="K20" s="373"/>
    </row>
    <row r="21" spans="1:11" s="185" customFormat="1" ht="25.05" customHeight="1">
      <c r="A21" s="3610" t="s">
        <v>790</v>
      </c>
      <c r="B21" s="3611"/>
      <c r="C21" s="3611"/>
      <c r="D21" s="3611"/>
      <c r="E21" s="3612"/>
      <c r="F21" s="477" t="s">
        <v>117</v>
      </c>
      <c r="G21" s="478"/>
      <c r="H21" s="479" t="s">
        <v>785</v>
      </c>
      <c r="I21" s="480"/>
      <c r="J21" s="481"/>
      <c r="K21" s="373"/>
    </row>
    <row r="22" spans="1:11" s="185" customFormat="1" ht="25.05" customHeight="1">
      <c r="A22" s="3610" t="s">
        <v>791</v>
      </c>
      <c r="B22" s="3611"/>
      <c r="C22" s="3611"/>
      <c r="D22" s="3611"/>
      <c r="E22" s="3612"/>
      <c r="F22" s="477" t="s">
        <v>117</v>
      </c>
      <c r="G22" s="478"/>
      <c r="H22" s="479" t="s">
        <v>785</v>
      </c>
      <c r="I22" s="480"/>
      <c r="J22" s="481"/>
      <c r="K22" s="373"/>
    </row>
    <row r="23" spans="1:11" s="185" customFormat="1" ht="25.05" customHeight="1">
      <c r="A23" s="482"/>
      <c r="B23" s="3613" t="s">
        <v>792</v>
      </c>
      <c r="C23" s="3611"/>
      <c r="D23" s="3611"/>
      <c r="E23" s="3612"/>
      <c r="F23" s="477" t="s">
        <v>117</v>
      </c>
      <c r="G23" s="478"/>
      <c r="H23" s="479" t="s">
        <v>785</v>
      </c>
      <c r="I23" s="480"/>
      <c r="J23" s="481"/>
      <c r="K23" s="373"/>
    </row>
    <row r="24" spans="1:11" s="185" customFormat="1" ht="25.05" customHeight="1">
      <c r="A24" s="483" t="s">
        <v>793</v>
      </c>
      <c r="B24" s="3613" t="s">
        <v>794</v>
      </c>
      <c r="C24" s="3611"/>
      <c r="D24" s="3611"/>
      <c r="E24" s="3612"/>
      <c r="F24" s="477" t="s">
        <v>117</v>
      </c>
      <c r="G24" s="478"/>
      <c r="H24" s="479" t="s">
        <v>785</v>
      </c>
      <c r="I24" s="480"/>
      <c r="J24" s="481"/>
      <c r="K24" s="373"/>
    </row>
    <row r="25" spans="1:11" s="185" customFormat="1" ht="25.05" customHeight="1" thickBot="1">
      <c r="A25" s="484"/>
      <c r="B25" s="3613" t="s">
        <v>795</v>
      </c>
      <c r="C25" s="3611"/>
      <c r="D25" s="3611"/>
      <c r="E25" s="3612"/>
      <c r="F25" s="485" t="s">
        <v>117</v>
      </c>
      <c r="G25" s="478"/>
      <c r="H25" s="479" t="s">
        <v>785</v>
      </c>
      <c r="I25" s="480"/>
      <c r="J25" s="481"/>
      <c r="K25" s="373"/>
    </row>
    <row r="26" spans="1:11" s="185" customFormat="1" ht="30" customHeight="1" thickTop="1" thickBot="1">
      <c r="A26" s="453" t="s">
        <v>1298</v>
      </c>
      <c r="B26" s="486"/>
      <c r="C26" s="454"/>
      <c r="D26" s="454"/>
      <c r="E26" s="454"/>
      <c r="F26" s="395"/>
      <c r="G26" s="487">
        <f>SUM(G16:G25)</f>
        <v>0</v>
      </c>
      <c r="H26" s="488" t="s">
        <v>797</v>
      </c>
      <c r="I26" s="489">
        <f>SUM(I16:I25)</f>
        <v>0</v>
      </c>
      <c r="J26" s="490"/>
      <c r="K26" s="373"/>
    </row>
    <row r="27" spans="1:11" ht="4.5" customHeight="1"/>
    <row r="28" spans="1:11" ht="16.5" customHeight="1">
      <c r="A28" s="235" t="s">
        <v>749</v>
      </c>
      <c r="B28" s="235"/>
      <c r="C28" s="235"/>
      <c r="D28" s="235"/>
      <c r="E28" s="235"/>
      <c r="F28" s="235"/>
    </row>
    <row r="29" spans="1:11" ht="16.5" customHeight="1">
      <c r="A29" s="235" t="s">
        <v>798</v>
      </c>
      <c r="B29" s="235"/>
      <c r="C29" s="235"/>
      <c r="D29" s="235"/>
      <c r="E29" s="235"/>
      <c r="F29" s="235"/>
    </row>
    <row r="30" spans="1:11" ht="16.5" customHeight="1">
      <c r="A30" s="235"/>
      <c r="B30" s="235"/>
      <c r="C30" s="235"/>
      <c r="D30" s="235"/>
      <c r="E30" s="235"/>
      <c r="F30" s="235"/>
    </row>
    <row r="31" spans="1:11" ht="16.5" customHeight="1">
      <c r="A31" s="1367" t="s">
        <v>1329</v>
      </c>
      <c r="C31" s="235"/>
      <c r="D31" s="235"/>
      <c r="E31" s="235"/>
      <c r="F31" s="235"/>
    </row>
    <row r="32" spans="1:11" ht="16.5" customHeight="1">
      <c r="A32" s="1367" t="s">
        <v>1591</v>
      </c>
      <c r="C32" s="235"/>
      <c r="D32" s="235"/>
      <c r="E32" s="235"/>
      <c r="F32" s="235"/>
    </row>
    <row r="33" spans="1:1">
      <c r="A33" s="1367" t="s">
        <v>269</v>
      </c>
    </row>
  </sheetData>
  <sheetProtection selectLockedCells="1"/>
  <mergeCells count="16">
    <mergeCell ref="A22:E22"/>
    <mergeCell ref="B23:E23"/>
    <mergeCell ref="B24:E24"/>
    <mergeCell ref="B25:E25"/>
    <mergeCell ref="A16:E16"/>
    <mergeCell ref="A17:E17"/>
    <mergeCell ref="A18:E18"/>
    <mergeCell ref="A19:E19"/>
    <mergeCell ref="A20:E20"/>
    <mergeCell ref="A21:E21"/>
    <mergeCell ref="A2:J2"/>
    <mergeCell ref="A14:E15"/>
    <mergeCell ref="F14:F15"/>
    <mergeCell ref="G14:H15"/>
    <mergeCell ref="I14:I15"/>
    <mergeCell ref="J14:J15"/>
  </mergeCells>
  <phoneticPr fontId="2"/>
  <conditionalFormatting sqref="I16:I25">
    <cfRule type="expression" dxfId="2" priority="1" stopIfTrue="1">
      <formula>(#REF!="")</formula>
    </cfRule>
  </conditionalFormatting>
  <dataValidations count="1">
    <dataValidation type="list" allowBlank="1" showInputMessage="1" showErrorMessage="1" sqref="F16:F25" xr:uid="{00000000-0002-0000-1F00-000000000000}">
      <formula1>"□,■"</formula1>
    </dataValidation>
  </dataValidations>
  <printOptions horizontalCentered="1"/>
  <pageMargins left="0.78740157480314965" right="0.39370078740157483" top="0.59055118110236227" bottom="0.59055118110236227" header="0" footer="0"/>
  <pageSetup paperSize="9" scale="90" orientation="portrait"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0A000-A3D4-457D-A7AA-D91EDFC5B5FC}">
  <sheetPr>
    <tabColor rgb="FFFFFF00"/>
  </sheetPr>
  <dimension ref="A1:I87"/>
  <sheetViews>
    <sheetView showGridLines="0" view="pageBreakPreview" zoomScaleNormal="100" zoomScaleSheetLayoutView="100" workbookViewId="0">
      <selection activeCell="H9" sqref="H9"/>
    </sheetView>
  </sheetViews>
  <sheetFormatPr defaultColWidth="9.5546875" defaultRowHeight="13.2"/>
  <cols>
    <col min="1" max="1" width="11.109375" style="195" customWidth="1"/>
    <col min="2" max="2" width="19.88671875" style="195" customWidth="1"/>
    <col min="3" max="3" width="9.109375" style="195" customWidth="1"/>
    <col min="4" max="5" width="8.109375" style="195" customWidth="1"/>
    <col min="6" max="6" width="24.109375" style="195" customWidth="1"/>
    <col min="7" max="7" width="13.44140625" style="195" customWidth="1"/>
    <col min="8" max="8" width="13.44140625" style="219" customWidth="1"/>
    <col min="9" max="16384" width="9.5546875" style="195"/>
  </cols>
  <sheetData>
    <row r="1" spans="1:9" s="185" customFormat="1" ht="21" customHeight="1" thickBot="1">
      <c r="A1" s="491" t="s">
        <v>799</v>
      </c>
      <c r="B1" s="492"/>
      <c r="C1" s="493"/>
      <c r="D1" s="493"/>
      <c r="E1" s="493"/>
      <c r="F1" s="493"/>
      <c r="G1" s="186"/>
      <c r="H1" s="187" t="s">
        <v>1724</v>
      </c>
      <c r="I1" s="186"/>
    </row>
    <row r="2" spans="1:9" s="185" customFormat="1" ht="36" customHeight="1">
      <c r="A2" s="3617" t="s">
        <v>847</v>
      </c>
      <c r="B2" s="3618"/>
      <c r="C2" s="3618"/>
      <c r="D2" s="3618"/>
      <c r="E2" s="3618"/>
      <c r="F2" s="3618"/>
      <c r="G2" s="3618"/>
      <c r="H2" s="3618"/>
      <c r="I2" s="1794" t="s">
        <v>218</v>
      </c>
    </row>
    <row r="3" spans="1:9" s="185" customFormat="1" ht="4.5" customHeight="1">
      <c r="A3" s="470"/>
      <c r="B3" s="436"/>
      <c r="C3" s="436"/>
      <c r="D3" s="436"/>
      <c r="E3" s="436"/>
      <c r="F3" s="436"/>
      <c r="G3" s="436"/>
      <c r="H3" s="436"/>
      <c r="I3" s="373"/>
    </row>
    <row r="4" spans="1:9" s="185" customFormat="1" ht="12" customHeight="1">
      <c r="A4" s="3619" t="s">
        <v>1403</v>
      </c>
      <c r="B4" s="3619"/>
      <c r="C4" s="3619"/>
      <c r="D4" s="3619"/>
      <c r="E4" s="3619"/>
      <c r="F4" s="3619"/>
      <c r="G4" s="3619"/>
      <c r="H4" s="3619"/>
      <c r="I4" s="373"/>
    </row>
    <row r="5" spans="1:9" s="185" customFormat="1" ht="12" customHeight="1">
      <c r="A5" s="3619"/>
      <c r="B5" s="3619"/>
      <c r="C5" s="3619"/>
      <c r="D5" s="3619"/>
      <c r="E5" s="3619"/>
      <c r="F5" s="3619"/>
      <c r="G5" s="3619"/>
      <c r="H5" s="3619"/>
      <c r="I5" s="373"/>
    </row>
    <row r="6" spans="1:9" s="185" customFormat="1" ht="4.5" customHeight="1" thickBot="1">
      <c r="A6" s="470"/>
      <c r="B6" s="436"/>
      <c r="C6" s="436"/>
      <c r="D6" s="436"/>
      <c r="E6" s="436"/>
      <c r="F6" s="436"/>
      <c r="G6" s="436"/>
      <c r="H6" s="436"/>
      <c r="I6" s="373"/>
    </row>
    <row r="7" spans="1:9" ht="16.5" customHeight="1">
      <c r="A7" s="3531" t="s">
        <v>726</v>
      </c>
      <c r="B7" s="2851"/>
      <c r="C7" s="3531" t="s">
        <v>727</v>
      </c>
      <c r="D7" s="3534"/>
      <c r="E7" s="3534"/>
      <c r="F7" s="3534"/>
      <c r="G7" s="2851"/>
      <c r="H7" s="3536" t="s">
        <v>800</v>
      </c>
    </row>
    <row r="8" spans="1:9" ht="16.5" customHeight="1" thickBot="1">
      <c r="A8" s="3532"/>
      <c r="B8" s="3533"/>
      <c r="C8" s="3532"/>
      <c r="D8" s="3535"/>
      <c r="E8" s="3535"/>
      <c r="F8" s="3535"/>
      <c r="G8" s="3533"/>
      <c r="H8" s="3620"/>
    </row>
    <row r="9" spans="1:9" ht="17.25" customHeight="1">
      <c r="A9" s="376" t="s">
        <v>729</v>
      </c>
      <c r="B9" s="3621" t="s">
        <v>801</v>
      </c>
      <c r="C9" s="494"/>
      <c r="D9" s="495" t="s">
        <v>802</v>
      </c>
      <c r="E9" s="496"/>
      <c r="F9" s="497"/>
      <c r="G9" s="498" t="s">
        <v>731</v>
      </c>
      <c r="H9" s="499"/>
      <c r="I9" s="292"/>
    </row>
    <row r="10" spans="1:9" ht="17.25" customHeight="1">
      <c r="A10" s="378"/>
      <c r="B10" s="3622"/>
      <c r="C10" s="500"/>
      <c r="D10" s="501" t="s">
        <v>803</v>
      </c>
      <c r="E10" s="502"/>
      <c r="F10" s="503"/>
      <c r="G10" s="504" t="s">
        <v>731</v>
      </c>
      <c r="H10" s="505"/>
      <c r="I10" s="292"/>
    </row>
    <row r="11" spans="1:9" ht="17.25" customHeight="1">
      <c r="A11" s="378"/>
      <c r="B11" s="517"/>
      <c r="C11" s="549"/>
      <c r="D11" s="550" t="s">
        <v>835</v>
      </c>
      <c r="E11" s="551"/>
      <c r="F11" s="552"/>
      <c r="G11" s="553" t="s">
        <v>731</v>
      </c>
      <c r="H11" s="506"/>
      <c r="I11" s="292"/>
    </row>
    <row r="12" spans="1:9" ht="17.25" customHeight="1">
      <c r="A12" s="378"/>
      <c r="B12" s="507"/>
      <c r="C12" s="1472"/>
      <c r="D12" s="302" t="s">
        <v>805</v>
      </c>
      <c r="E12" s="301"/>
      <c r="F12" s="303"/>
      <c r="G12" s="1474" t="s">
        <v>806</v>
      </c>
      <c r="H12" s="1471">
        <f>SUM(H9:H11)</f>
        <v>0</v>
      </c>
      <c r="I12" s="292"/>
    </row>
    <row r="13" spans="1:9" ht="17.25" customHeight="1">
      <c r="A13" s="378"/>
      <c r="B13" s="3623" t="s">
        <v>732</v>
      </c>
      <c r="C13" s="508"/>
      <c r="D13" s="509" t="s">
        <v>802</v>
      </c>
      <c r="E13" s="510"/>
      <c r="F13" s="511"/>
      <c r="G13" s="512" t="s">
        <v>807</v>
      </c>
      <c r="H13" s="513"/>
      <c r="I13" s="292"/>
    </row>
    <row r="14" spans="1:9" ht="17.25" customHeight="1">
      <c r="A14" s="378"/>
      <c r="B14" s="3622"/>
      <c r="C14" s="500"/>
      <c r="D14" s="501" t="s">
        <v>803</v>
      </c>
      <c r="E14" s="502"/>
      <c r="F14" s="503"/>
      <c r="G14" s="504" t="s">
        <v>807</v>
      </c>
      <c r="H14" s="505"/>
      <c r="I14" s="292"/>
    </row>
    <row r="15" spans="1:9" ht="17.25" customHeight="1">
      <c r="A15" s="378"/>
      <c r="B15" s="385"/>
      <c r="C15" s="549"/>
      <c r="D15" s="550" t="s">
        <v>804</v>
      </c>
      <c r="E15" s="551"/>
      <c r="F15" s="552"/>
      <c r="G15" s="553" t="s">
        <v>733</v>
      </c>
      <c r="H15" s="506"/>
      <c r="I15" s="292"/>
    </row>
    <row r="16" spans="1:9" ht="17.25" customHeight="1">
      <c r="A16" s="378"/>
      <c r="B16" s="392"/>
      <c r="C16" s="1472"/>
      <c r="D16" s="302" t="s">
        <v>805</v>
      </c>
      <c r="E16" s="301"/>
      <c r="F16" s="303"/>
      <c r="G16" s="1475" t="s">
        <v>808</v>
      </c>
      <c r="H16" s="1470">
        <f>SUM(H13:H15)</f>
        <v>0</v>
      </c>
      <c r="I16" s="292"/>
    </row>
    <row r="17" spans="1:9" ht="17.25" customHeight="1">
      <c r="A17" s="378"/>
      <c r="B17" s="3623" t="s">
        <v>1598</v>
      </c>
      <c r="C17" s="508"/>
      <c r="D17" s="509" t="s">
        <v>802</v>
      </c>
      <c r="E17" s="510"/>
      <c r="F17" s="511"/>
      <c r="G17" s="554" t="s">
        <v>751</v>
      </c>
      <c r="H17" s="513"/>
      <c r="I17" s="1405" t="s">
        <v>1319</v>
      </c>
    </row>
    <row r="18" spans="1:9" ht="17.25" customHeight="1">
      <c r="A18" s="378"/>
      <c r="B18" s="3622"/>
      <c r="C18" s="500"/>
      <c r="D18" s="501" t="s">
        <v>803</v>
      </c>
      <c r="E18" s="502"/>
      <c r="F18" s="503"/>
      <c r="G18" s="504" t="s">
        <v>836</v>
      </c>
      <c r="H18" s="505"/>
      <c r="I18" s="1405"/>
    </row>
    <row r="19" spans="1:9" ht="17.25" customHeight="1">
      <c r="A19" s="378"/>
      <c r="B19" s="385"/>
      <c r="C19" s="549"/>
      <c r="D19" s="550" t="s">
        <v>804</v>
      </c>
      <c r="E19" s="551"/>
      <c r="F19" s="552"/>
      <c r="G19" s="553" t="s">
        <v>836</v>
      </c>
      <c r="H19" s="506"/>
      <c r="I19" s="1405"/>
    </row>
    <row r="20" spans="1:9" ht="17.25" customHeight="1">
      <c r="A20" s="378"/>
      <c r="B20" s="392"/>
      <c r="C20" s="1472"/>
      <c r="D20" s="302" t="s">
        <v>805</v>
      </c>
      <c r="E20" s="301"/>
      <c r="F20" s="303"/>
      <c r="G20" s="1475" t="s">
        <v>837</v>
      </c>
      <c r="H20" s="1470">
        <f>SUM(H17:H19)</f>
        <v>0</v>
      </c>
      <c r="I20" s="1405"/>
    </row>
    <row r="21" spans="1:9" ht="17.25" customHeight="1" thickBot="1">
      <c r="A21" s="381"/>
      <c r="B21" s="382" t="s">
        <v>734</v>
      </c>
      <c r="C21" s="1476" t="s">
        <v>838</v>
      </c>
      <c r="D21" s="1477"/>
      <c r="E21" s="1477"/>
      <c r="F21" s="1477"/>
      <c r="G21" s="1478"/>
      <c r="H21" s="1467">
        <f>SUM(H12,H16,H20)</f>
        <v>0</v>
      </c>
      <c r="I21" s="1405" t="s">
        <v>1317</v>
      </c>
    </row>
    <row r="22" spans="1:9" ht="17.25" customHeight="1">
      <c r="A22" s="3624" t="s">
        <v>735</v>
      </c>
      <c r="B22" s="3621" t="s">
        <v>809</v>
      </c>
      <c r="C22" s="390"/>
      <c r="D22" s="515" t="s">
        <v>810</v>
      </c>
      <c r="E22" s="496"/>
      <c r="F22" s="497"/>
      <c r="G22" s="498" t="s">
        <v>737</v>
      </c>
      <c r="H22" s="499"/>
      <c r="I22" s="1405" t="s">
        <v>1318</v>
      </c>
    </row>
    <row r="23" spans="1:9" ht="17.25" customHeight="1">
      <c r="A23" s="3625"/>
      <c r="B23" s="3622"/>
      <c r="C23" s="388" t="s">
        <v>811</v>
      </c>
      <c r="D23" s="516" t="s">
        <v>812</v>
      </c>
      <c r="E23" s="502"/>
      <c r="F23" s="503"/>
      <c r="G23" s="504" t="s">
        <v>813</v>
      </c>
      <c r="H23" s="505"/>
      <c r="I23" s="292"/>
    </row>
    <row r="24" spans="1:9" ht="17.25" customHeight="1">
      <c r="A24" s="378"/>
      <c r="B24" s="517"/>
      <c r="C24" s="388"/>
      <c r="D24" s="525" t="s">
        <v>804</v>
      </c>
      <c r="E24" s="551"/>
      <c r="F24" s="552"/>
      <c r="G24" s="555" t="s">
        <v>813</v>
      </c>
      <c r="H24" s="506"/>
      <c r="I24" s="292"/>
    </row>
    <row r="25" spans="1:9" ht="17.25" customHeight="1">
      <c r="A25" s="378"/>
      <c r="B25" s="517"/>
      <c r="C25" s="518"/>
      <c r="D25" s="1473" t="s">
        <v>231</v>
      </c>
      <c r="E25" s="301"/>
      <c r="F25" s="303"/>
      <c r="G25" s="1475" t="s">
        <v>815</v>
      </c>
      <c r="H25" s="1466">
        <f>SUM(H22:H24)</f>
        <v>0</v>
      </c>
      <c r="I25" s="292"/>
    </row>
    <row r="26" spans="1:9" ht="17.25" customHeight="1">
      <c r="A26" s="378"/>
      <c r="B26" s="517"/>
      <c r="C26" s="519"/>
      <c r="D26" s="520" t="s">
        <v>810</v>
      </c>
      <c r="E26" s="510"/>
      <c r="F26" s="511"/>
      <c r="G26" s="512" t="s">
        <v>739</v>
      </c>
      <c r="H26" s="513"/>
      <c r="I26" s="292"/>
    </row>
    <row r="27" spans="1:9" ht="17.25" customHeight="1">
      <c r="A27" s="378"/>
      <c r="B27" s="517"/>
      <c r="C27" s="388" t="s">
        <v>816</v>
      </c>
      <c r="D27" s="516" t="s">
        <v>812</v>
      </c>
      <c r="E27" s="502"/>
      <c r="F27" s="503"/>
      <c r="G27" s="504" t="s">
        <v>817</v>
      </c>
      <c r="H27" s="505"/>
      <c r="I27" s="292"/>
    </row>
    <row r="28" spans="1:9" ht="17.25" customHeight="1">
      <c r="A28" s="378"/>
      <c r="B28" s="517"/>
      <c r="C28" s="388"/>
      <c r="D28" s="525" t="s">
        <v>804</v>
      </c>
      <c r="E28" s="551"/>
      <c r="F28" s="552"/>
      <c r="G28" s="555" t="s">
        <v>817</v>
      </c>
      <c r="H28" s="506"/>
      <c r="I28" s="292"/>
    </row>
    <row r="29" spans="1:9" ht="17.25" customHeight="1">
      <c r="A29" s="378"/>
      <c r="B29" s="517"/>
      <c r="C29" s="518"/>
      <c r="D29" s="1473" t="s">
        <v>231</v>
      </c>
      <c r="E29" s="301"/>
      <c r="F29" s="303"/>
      <c r="G29" s="1475" t="s">
        <v>818</v>
      </c>
      <c r="H29" s="1466">
        <f>SUM(H26:H28)</f>
        <v>0</v>
      </c>
      <c r="I29" s="292"/>
    </row>
    <row r="30" spans="1:9" ht="17.25" customHeight="1">
      <c r="A30" s="378"/>
      <c r="B30" s="517"/>
      <c r="C30" s="2834" t="s">
        <v>814</v>
      </c>
      <c r="D30" s="3628"/>
      <c r="E30" s="1479" t="s">
        <v>839</v>
      </c>
      <c r="F30" s="301"/>
      <c r="G30" s="1480"/>
      <c r="H30" s="1466">
        <f>SUM(H25,H29)</f>
        <v>0</v>
      </c>
      <c r="I30" s="292"/>
    </row>
    <row r="31" spans="1:9" ht="17.25" customHeight="1">
      <c r="A31" s="521"/>
      <c r="B31" s="3623" t="s">
        <v>732</v>
      </c>
      <c r="C31" s="1481"/>
      <c r="D31" s="1482" t="s">
        <v>840</v>
      </c>
      <c r="E31" s="1483"/>
      <c r="F31" s="1483"/>
      <c r="G31" s="512" t="s">
        <v>819</v>
      </c>
      <c r="H31" s="513"/>
      <c r="I31" s="522"/>
    </row>
    <row r="32" spans="1:9" ht="17.25" customHeight="1">
      <c r="A32" s="521"/>
      <c r="B32" s="3622"/>
      <c r="C32" s="1484"/>
      <c r="D32" s="1485" t="s">
        <v>841</v>
      </c>
      <c r="E32" s="1486"/>
      <c r="F32" s="1486"/>
      <c r="G32" s="504" t="s">
        <v>820</v>
      </c>
      <c r="H32" s="505"/>
      <c r="I32" s="522"/>
    </row>
    <row r="33" spans="1:9" ht="17.25" customHeight="1">
      <c r="A33" s="521"/>
      <c r="B33" s="385"/>
      <c r="C33" s="1487"/>
      <c r="D33" s="1488" t="s">
        <v>842</v>
      </c>
      <c r="E33" s="1489"/>
      <c r="F33" s="1489"/>
      <c r="G33" s="555" t="s">
        <v>820</v>
      </c>
      <c r="H33" s="506"/>
      <c r="I33" s="522"/>
    </row>
    <row r="34" spans="1:9" ht="17.25" customHeight="1">
      <c r="A34" s="521"/>
      <c r="B34" s="385"/>
      <c r="C34" s="523"/>
      <c r="D34" s="1490" t="s">
        <v>814</v>
      </c>
      <c r="E34" s="1491"/>
      <c r="F34" s="1491"/>
      <c r="G34" s="1475" t="s">
        <v>821</v>
      </c>
      <c r="H34" s="1470">
        <f>SUM(H31:H33)</f>
        <v>0</v>
      </c>
      <c r="I34" s="522"/>
    </row>
    <row r="35" spans="1:9" ht="17.25" customHeight="1">
      <c r="A35" s="378"/>
      <c r="B35" s="385"/>
      <c r="C35" s="519"/>
      <c r="D35" s="1492" t="s">
        <v>822</v>
      </c>
      <c r="E35" s="556" t="s">
        <v>810</v>
      </c>
      <c r="F35" s="557"/>
      <c r="G35" s="512" t="s">
        <v>823</v>
      </c>
      <c r="H35" s="513"/>
      <c r="I35" s="292"/>
    </row>
    <row r="36" spans="1:9" ht="17.25" customHeight="1">
      <c r="A36" s="378"/>
      <c r="B36" s="385"/>
      <c r="C36" s="388"/>
      <c r="D36" s="524"/>
      <c r="E36" s="558" t="s">
        <v>812</v>
      </c>
      <c r="F36" s="559"/>
      <c r="G36" s="504" t="s">
        <v>824</v>
      </c>
      <c r="H36" s="505"/>
      <c r="I36" s="292"/>
    </row>
    <row r="37" spans="1:9" ht="17.25" customHeight="1">
      <c r="A37" s="378"/>
      <c r="B37" s="385"/>
      <c r="C37" s="388"/>
      <c r="D37" s="524"/>
      <c r="E37" s="553" t="s">
        <v>804</v>
      </c>
      <c r="F37" s="560"/>
      <c r="G37" s="555" t="s">
        <v>824</v>
      </c>
      <c r="H37" s="506"/>
      <c r="I37" s="292"/>
    </row>
    <row r="38" spans="1:9" ht="17.25" customHeight="1">
      <c r="A38" s="378"/>
      <c r="B38" s="385"/>
      <c r="C38" s="388"/>
      <c r="D38" s="1493"/>
      <c r="E38" s="1473" t="s">
        <v>752</v>
      </c>
      <c r="F38" s="303"/>
      <c r="G38" s="1475" t="s">
        <v>825</v>
      </c>
      <c r="H38" s="1466">
        <f>SUM(H35:H37)</f>
        <v>0</v>
      </c>
      <c r="I38" s="292"/>
    </row>
    <row r="39" spans="1:9" ht="17.25" customHeight="1">
      <c r="A39" s="378"/>
      <c r="B39" s="385"/>
      <c r="C39" s="388" t="s">
        <v>742</v>
      </c>
      <c r="D39" s="526" t="s">
        <v>738</v>
      </c>
      <c r="E39" s="556" t="s">
        <v>810</v>
      </c>
      <c r="F39" s="557"/>
      <c r="G39" s="512" t="s">
        <v>826</v>
      </c>
      <c r="H39" s="513"/>
      <c r="I39" s="292"/>
    </row>
    <row r="40" spans="1:9" ht="17.25" customHeight="1">
      <c r="A40" s="388"/>
      <c r="B40" s="385"/>
      <c r="C40" s="388"/>
      <c r="D40" s="524"/>
      <c r="E40" s="558" t="s">
        <v>812</v>
      </c>
      <c r="F40" s="559"/>
      <c r="G40" s="504" t="s">
        <v>827</v>
      </c>
      <c r="H40" s="505"/>
      <c r="I40" s="292"/>
    </row>
    <row r="41" spans="1:9" ht="17.25" customHeight="1">
      <c r="A41" s="388"/>
      <c r="B41" s="385"/>
      <c r="C41" s="388"/>
      <c r="D41" s="524"/>
      <c r="E41" s="553" t="s">
        <v>804</v>
      </c>
      <c r="F41" s="560"/>
      <c r="G41" s="555" t="s">
        <v>827</v>
      </c>
      <c r="H41" s="506"/>
      <c r="I41" s="292"/>
    </row>
    <row r="42" spans="1:9" ht="17.25" customHeight="1">
      <c r="A42" s="388"/>
      <c r="B42" s="385"/>
      <c r="C42" s="1494"/>
      <c r="D42" s="1493"/>
      <c r="E42" s="1473" t="s">
        <v>752</v>
      </c>
      <c r="F42" s="303"/>
      <c r="G42" s="1475" t="s">
        <v>828</v>
      </c>
      <c r="H42" s="1466">
        <f>SUM(H39:H41)</f>
        <v>0</v>
      </c>
      <c r="I42" s="292"/>
    </row>
    <row r="43" spans="1:9" ht="17.25" customHeight="1">
      <c r="A43" s="388"/>
      <c r="B43" s="3623" t="s">
        <v>1598</v>
      </c>
      <c r="C43" s="1481"/>
      <c r="D43" s="1482" t="s">
        <v>840</v>
      </c>
      <c r="E43" s="1483"/>
      <c r="F43" s="511"/>
      <c r="G43" s="554" t="s">
        <v>1385</v>
      </c>
      <c r="H43" s="513"/>
      <c r="I43" s="219"/>
    </row>
    <row r="44" spans="1:9" ht="17.25" customHeight="1">
      <c r="A44" s="388"/>
      <c r="B44" s="3622"/>
      <c r="C44" s="1484"/>
      <c r="D44" s="1485" t="s">
        <v>841</v>
      </c>
      <c r="E44" s="1486"/>
      <c r="F44" s="503"/>
      <c r="G44" s="504" t="s">
        <v>1385</v>
      </c>
      <c r="H44" s="505"/>
      <c r="I44" s="219"/>
    </row>
    <row r="45" spans="1:9" ht="17.25" customHeight="1">
      <c r="A45" s="388"/>
      <c r="B45" s="517"/>
      <c r="C45" s="1495"/>
      <c r="D45" s="1488" t="s">
        <v>842</v>
      </c>
      <c r="E45" s="1489"/>
      <c r="F45" s="552"/>
      <c r="G45" s="553" t="s">
        <v>1385</v>
      </c>
      <c r="H45" s="506"/>
      <c r="I45" s="219"/>
    </row>
    <row r="46" spans="1:9" ht="17.25" customHeight="1" thickBot="1">
      <c r="A46" s="394"/>
      <c r="B46" s="561"/>
      <c r="C46" s="1496"/>
      <c r="D46" s="1497" t="s">
        <v>805</v>
      </c>
      <c r="E46" s="1498"/>
      <c r="F46" s="1499"/>
      <c r="G46" s="1531" t="s">
        <v>1387</v>
      </c>
      <c r="H46" s="1467">
        <f>SUM(H43:H45)</f>
        <v>0</v>
      </c>
      <c r="I46" s="219"/>
    </row>
    <row r="47" spans="1:9" ht="4.5" customHeight="1" thickBot="1">
      <c r="A47" s="529"/>
      <c r="B47" s="185"/>
      <c r="C47" s="530"/>
      <c r="D47" s="530"/>
      <c r="E47" s="185"/>
      <c r="F47" s="185"/>
      <c r="G47" s="185"/>
      <c r="H47" s="531"/>
      <c r="I47" s="219"/>
    </row>
    <row r="48" spans="1:9" s="533" customFormat="1" ht="21" customHeight="1" thickBot="1">
      <c r="A48" s="491" t="s">
        <v>799</v>
      </c>
      <c r="B48" s="492"/>
      <c r="C48" s="493"/>
      <c r="D48" s="493"/>
      <c r="E48" s="493"/>
      <c r="F48" s="493"/>
      <c r="G48" s="493"/>
      <c r="H48" s="187" t="s">
        <v>829</v>
      </c>
      <c r="I48" s="532"/>
    </row>
    <row r="49" spans="1:9" s="533" customFormat="1" ht="36" customHeight="1" thickBot="1">
      <c r="A49" s="3617" t="s">
        <v>847</v>
      </c>
      <c r="B49" s="3618"/>
      <c r="C49" s="3618"/>
      <c r="D49" s="3618"/>
      <c r="E49" s="3618"/>
      <c r="F49" s="3618"/>
      <c r="G49" s="3618"/>
      <c r="H49" s="3618"/>
      <c r="I49" s="532"/>
    </row>
    <row r="50" spans="1:9" ht="20.100000000000001" customHeight="1">
      <c r="A50" s="390" t="s">
        <v>745</v>
      </c>
      <c r="B50" s="3621" t="s">
        <v>830</v>
      </c>
      <c r="C50" s="534" t="s">
        <v>831</v>
      </c>
      <c r="D50" s="535"/>
      <c r="E50" s="536" t="s">
        <v>736</v>
      </c>
      <c r="F50" s="1532"/>
      <c r="G50" s="1525" t="s">
        <v>1395</v>
      </c>
      <c r="H50" s="499"/>
      <c r="I50" s="292"/>
    </row>
    <row r="51" spans="1:9" ht="20.100000000000001" customHeight="1">
      <c r="A51" s="388"/>
      <c r="B51" s="3622"/>
      <c r="C51" s="537"/>
      <c r="D51" s="538"/>
      <c r="E51" s="539" t="s">
        <v>738</v>
      </c>
      <c r="F51" s="1503"/>
      <c r="G51" s="1526" t="s">
        <v>1396</v>
      </c>
      <c r="H51" s="541"/>
      <c r="I51" s="292"/>
    </row>
    <row r="52" spans="1:9" ht="20.100000000000001" customHeight="1">
      <c r="A52" s="388"/>
      <c r="B52" s="3622"/>
      <c r="C52" s="523" t="s">
        <v>832</v>
      </c>
      <c r="D52" s="527"/>
      <c r="E52" s="542" t="s">
        <v>736</v>
      </c>
      <c r="F52" s="1483"/>
      <c r="G52" s="1527" t="s">
        <v>1395</v>
      </c>
      <c r="H52" s="513"/>
      <c r="I52" s="292"/>
    </row>
    <row r="53" spans="1:9" ht="20.100000000000001" customHeight="1">
      <c r="A53" s="388"/>
      <c r="B53" s="3622"/>
      <c r="C53" s="537"/>
      <c r="D53" s="538"/>
      <c r="E53" s="539" t="s">
        <v>738</v>
      </c>
      <c r="F53" s="1503"/>
      <c r="G53" s="1526" t="s">
        <v>1396</v>
      </c>
      <c r="H53" s="541"/>
      <c r="I53" s="292"/>
    </row>
    <row r="54" spans="1:9" ht="20.100000000000001" customHeight="1">
      <c r="A54" s="388"/>
      <c r="B54" s="385"/>
      <c r="C54" s="292" t="s">
        <v>833</v>
      </c>
      <c r="D54" s="562"/>
      <c r="E54" s="542" t="s">
        <v>736</v>
      </c>
      <c r="F54" s="1483"/>
      <c r="G54" s="1527" t="s">
        <v>1395</v>
      </c>
      <c r="H54" s="513"/>
      <c r="I54" s="292"/>
    </row>
    <row r="55" spans="1:9" ht="20.100000000000001" customHeight="1">
      <c r="A55" s="388"/>
      <c r="B55" s="385"/>
      <c r="C55" s="537"/>
      <c r="D55" s="538"/>
      <c r="E55" s="539" t="s">
        <v>738</v>
      </c>
      <c r="F55" s="1503"/>
      <c r="G55" s="1526" t="s">
        <v>1396</v>
      </c>
      <c r="H55" s="541"/>
      <c r="I55" s="292"/>
    </row>
    <row r="56" spans="1:9" ht="20.100000000000001" customHeight="1">
      <c r="A56" s="388"/>
      <c r="B56" s="385"/>
      <c r="C56" s="2856" t="s">
        <v>814</v>
      </c>
      <c r="D56" s="3634"/>
      <c r="E56" s="542" t="s">
        <v>736</v>
      </c>
      <c r="F56" s="1483"/>
      <c r="G56" s="1527" t="s">
        <v>1397</v>
      </c>
      <c r="H56" s="1468">
        <f>SUM(H50,H52,H54)</f>
        <v>0</v>
      </c>
      <c r="I56" s="292"/>
    </row>
    <row r="57" spans="1:9" ht="20.100000000000001" customHeight="1">
      <c r="A57" s="388"/>
      <c r="B57" s="392"/>
      <c r="C57" s="2832"/>
      <c r="D57" s="3635"/>
      <c r="E57" s="1500" t="s">
        <v>738</v>
      </c>
      <c r="F57" s="1489"/>
      <c r="G57" s="1528" t="s">
        <v>1398</v>
      </c>
      <c r="H57" s="1469">
        <f>SUM(H51,H53,H55)</f>
        <v>0</v>
      </c>
      <c r="I57" s="292"/>
    </row>
    <row r="58" spans="1:9" ht="20.100000000000001" customHeight="1">
      <c r="A58" s="388"/>
      <c r="B58" s="3623" t="s">
        <v>843</v>
      </c>
      <c r="C58" s="1501" t="s">
        <v>810</v>
      </c>
      <c r="D58" s="543"/>
      <c r="E58" s="511"/>
      <c r="F58" s="1483"/>
      <c r="G58" s="1527" t="s">
        <v>1399</v>
      </c>
      <c r="H58" s="513"/>
      <c r="I58" s="292"/>
    </row>
    <row r="59" spans="1:9" ht="20.100000000000001" customHeight="1">
      <c r="A59" s="388"/>
      <c r="B59" s="3622"/>
      <c r="C59" s="564" t="s">
        <v>812</v>
      </c>
      <c r="D59" s="544"/>
      <c r="E59" s="503"/>
      <c r="F59" s="1486"/>
      <c r="G59" s="1529" t="s">
        <v>1399</v>
      </c>
      <c r="H59" s="505"/>
      <c r="I59" s="292"/>
    </row>
    <row r="60" spans="1:9" ht="20.100000000000001" customHeight="1">
      <c r="A60" s="388"/>
      <c r="B60" s="385"/>
      <c r="C60" s="565" t="s">
        <v>804</v>
      </c>
      <c r="D60" s="566"/>
      <c r="E60" s="552"/>
      <c r="F60" s="1489"/>
      <c r="G60" s="1528" t="s">
        <v>1399</v>
      </c>
      <c r="H60" s="506"/>
      <c r="I60" s="292"/>
    </row>
    <row r="61" spans="1:9" ht="20.100000000000001" customHeight="1" thickBot="1">
      <c r="A61" s="388"/>
      <c r="B61" s="528"/>
      <c r="C61" s="3640" t="s">
        <v>814</v>
      </c>
      <c r="D61" s="3641"/>
      <c r="E61" s="3641"/>
      <c r="F61" s="1533"/>
      <c r="G61" s="1530" t="s">
        <v>1400</v>
      </c>
      <c r="H61" s="1465">
        <f>SUM(H58:H60)</f>
        <v>0</v>
      </c>
      <c r="I61" s="292"/>
    </row>
    <row r="62" spans="1:9" ht="20.100000000000001" customHeight="1" thickTop="1">
      <c r="A62" s="3626" t="s">
        <v>746</v>
      </c>
      <c r="B62" s="3642" t="s">
        <v>1592</v>
      </c>
      <c r="C62" s="563" t="s">
        <v>810</v>
      </c>
      <c r="D62" s="1511"/>
      <c r="E62" s="1534"/>
      <c r="F62" s="1535"/>
      <c r="G62" s="1536" t="s">
        <v>1401</v>
      </c>
      <c r="H62" s="1507"/>
      <c r="I62" s="292"/>
    </row>
    <row r="63" spans="1:9" ht="20.100000000000001" customHeight="1">
      <c r="A63" s="3627"/>
      <c r="B63" s="3622"/>
      <c r="C63" s="564" t="s">
        <v>812</v>
      </c>
      <c r="D63" s="1510"/>
      <c r="E63" s="1537"/>
      <c r="F63" s="1538"/>
      <c r="G63" s="1539" t="s">
        <v>1401</v>
      </c>
      <c r="H63" s="1508"/>
      <c r="I63" s="292"/>
    </row>
    <row r="64" spans="1:9" ht="20.100000000000001" customHeight="1">
      <c r="A64" s="3627"/>
      <c r="B64" s="517"/>
      <c r="C64" s="1513" t="s">
        <v>804</v>
      </c>
      <c r="D64" s="1509"/>
      <c r="E64" s="1540"/>
      <c r="F64" s="1541"/>
      <c r="G64" s="1542" t="s">
        <v>1401</v>
      </c>
      <c r="H64" s="541"/>
      <c r="I64" s="292"/>
    </row>
    <row r="65" spans="1:9" ht="30" customHeight="1">
      <c r="A65" s="3627"/>
      <c r="B65" s="507"/>
      <c r="C65" s="3629" t="s">
        <v>814</v>
      </c>
      <c r="D65" s="3630"/>
      <c r="E65" s="3631" t="s">
        <v>1392</v>
      </c>
      <c r="F65" s="3632"/>
      <c r="G65" s="3633"/>
      <c r="H65" s="1471">
        <f>MIN(SUM(H62:H64),50000)</f>
        <v>0</v>
      </c>
      <c r="I65" s="292"/>
    </row>
    <row r="66" spans="1:9" ht="20.100000000000001" customHeight="1">
      <c r="A66" s="3627"/>
      <c r="B66" s="219" t="s">
        <v>1383</v>
      </c>
      <c r="C66" s="563" t="s">
        <v>810</v>
      </c>
      <c r="D66" s="527"/>
      <c r="E66" s="1543"/>
      <c r="F66" s="1544"/>
      <c r="G66" s="1545" t="s">
        <v>1402</v>
      </c>
      <c r="H66" s="514"/>
      <c r="I66" s="292"/>
    </row>
    <row r="67" spans="1:9" ht="20.100000000000001" customHeight="1">
      <c r="A67" s="3627"/>
      <c r="B67" s="219"/>
      <c r="C67" s="564" t="s">
        <v>812</v>
      </c>
      <c r="D67" s="1512"/>
      <c r="E67" s="1537"/>
      <c r="F67" s="1538"/>
      <c r="G67" s="1539" t="s">
        <v>1402</v>
      </c>
      <c r="H67" s="1508"/>
      <c r="I67" s="292"/>
    </row>
    <row r="68" spans="1:9" ht="20.100000000000001" customHeight="1">
      <c r="A68" s="3627"/>
      <c r="B68" s="219"/>
      <c r="C68" s="565" t="s">
        <v>804</v>
      </c>
      <c r="D68" s="538"/>
      <c r="E68" s="1540"/>
      <c r="F68" s="1541"/>
      <c r="G68" s="1542" t="s">
        <v>1402</v>
      </c>
      <c r="H68" s="541"/>
      <c r="I68" s="292"/>
    </row>
    <row r="69" spans="1:9" ht="30" customHeight="1">
      <c r="A69" s="3627"/>
      <c r="B69" s="507"/>
      <c r="C69" s="3629" t="s">
        <v>814</v>
      </c>
      <c r="D69" s="3630"/>
      <c r="E69" s="3631" t="s">
        <v>1404</v>
      </c>
      <c r="F69" s="3632"/>
      <c r="G69" s="3633"/>
      <c r="H69" s="1466">
        <f>MIN(SUM(H66:H68),25000,H65)</f>
        <v>0</v>
      </c>
      <c r="I69" s="292"/>
    </row>
    <row r="70" spans="1:9" ht="30" customHeight="1" thickBot="1">
      <c r="A70" s="394"/>
      <c r="B70" s="545"/>
      <c r="C70" s="2842" t="s">
        <v>565</v>
      </c>
      <c r="D70" s="2860"/>
      <c r="E70" s="3637" t="s">
        <v>1393</v>
      </c>
      <c r="F70" s="3638"/>
      <c r="G70" s="3639"/>
      <c r="H70" s="1467">
        <f>MIN(H65+H69,H71)</f>
        <v>0</v>
      </c>
      <c r="I70" s="292"/>
    </row>
    <row r="71" spans="1:9" ht="25.05" customHeight="1" thickBot="1">
      <c r="B71" s="432"/>
      <c r="F71" s="534" t="s">
        <v>1388</v>
      </c>
      <c r="G71" s="1514"/>
      <c r="H71" s="1568"/>
      <c r="I71" s="1407" t="s">
        <v>1727</v>
      </c>
    </row>
    <row r="72" spans="1:9" ht="17.25" customHeight="1">
      <c r="A72" s="422" t="s">
        <v>1375</v>
      </c>
      <c r="B72" s="3560" t="s">
        <v>1322</v>
      </c>
      <c r="C72" s="1521" t="s">
        <v>810</v>
      </c>
      <c r="D72" s="535"/>
      <c r="E72" s="432"/>
      <c r="F72" s="432"/>
      <c r="G72" s="1514"/>
      <c r="H72" s="1546"/>
      <c r="I72" s="1405"/>
    </row>
    <row r="73" spans="1:9" ht="17.25" customHeight="1">
      <c r="A73" s="402" t="s">
        <v>1377</v>
      </c>
      <c r="B73" s="3553"/>
      <c r="C73" s="1523" t="s">
        <v>812</v>
      </c>
      <c r="D73" s="1512"/>
      <c r="E73" s="1517"/>
      <c r="F73" s="1517"/>
      <c r="G73" s="1518"/>
      <c r="H73" s="1547"/>
      <c r="I73" s="1405"/>
    </row>
    <row r="74" spans="1:9" ht="17.25" customHeight="1">
      <c r="A74" s="402"/>
      <c r="B74" s="1388"/>
      <c r="C74" s="1522" t="s">
        <v>804</v>
      </c>
      <c r="D74" s="538"/>
      <c r="E74" s="1503"/>
      <c r="F74" s="1503"/>
      <c r="G74" s="540"/>
      <c r="H74" s="1548"/>
      <c r="I74" s="1405"/>
    </row>
    <row r="75" spans="1:9" ht="20.100000000000001" customHeight="1">
      <c r="A75" s="402"/>
      <c r="B75" s="1458"/>
      <c r="C75" s="537" t="s">
        <v>1394</v>
      </c>
      <c r="D75" s="301"/>
      <c r="E75" s="301"/>
      <c r="F75" s="1503"/>
      <c r="G75" s="540"/>
      <c r="H75" s="1549">
        <f>SUM(H72:H74)</f>
        <v>0</v>
      </c>
      <c r="I75" s="1405" t="s">
        <v>1376</v>
      </c>
    </row>
    <row r="76" spans="1:9" ht="17.25" customHeight="1">
      <c r="A76" s="402"/>
      <c r="B76" s="3552" t="s">
        <v>1323</v>
      </c>
      <c r="C76" s="1524" t="s">
        <v>810</v>
      </c>
      <c r="D76" s="527"/>
      <c r="E76" s="1491"/>
      <c r="F76" s="1491"/>
      <c r="G76" s="1519"/>
      <c r="H76" s="1550"/>
      <c r="I76" s="1405"/>
    </row>
    <row r="77" spans="1:9" ht="17.25" customHeight="1">
      <c r="A77" s="402"/>
      <c r="B77" s="3636"/>
      <c r="C77" s="1523" t="s">
        <v>812</v>
      </c>
      <c r="D77" s="1512"/>
      <c r="E77" s="1517"/>
      <c r="F77" s="1517"/>
      <c r="G77" s="1518"/>
      <c r="H77" s="1547"/>
      <c r="I77" s="1405"/>
    </row>
    <row r="78" spans="1:9" ht="17.25" customHeight="1">
      <c r="A78" s="402"/>
      <c r="B78" s="1388"/>
      <c r="C78" s="1522" t="s">
        <v>804</v>
      </c>
      <c r="D78" s="538"/>
      <c r="E78" s="1503"/>
      <c r="F78" s="1503"/>
      <c r="G78" s="540"/>
      <c r="H78" s="1548"/>
      <c r="I78" s="1405"/>
    </row>
    <row r="79" spans="1:9" ht="20.100000000000001" customHeight="1">
      <c r="A79" s="402"/>
      <c r="B79" s="1458"/>
      <c r="C79" s="537" t="s">
        <v>1394</v>
      </c>
      <c r="D79" s="301"/>
      <c r="E79" s="301"/>
      <c r="F79" s="301"/>
      <c r="G79" s="1480"/>
      <c r="H79" s="1549">
        <f>SUM(H76:H78)</f>
        <v>0</v>
      </c>
      <c r="I79" s="1405" t="s">
        <v>1378</v>
      </c>
    </row>
    <row r="80" spans="1:9" ht="17.25" customHeight="1">
      <c r="A80" s="402"/>
      <c r="B80" s="3552" t="s">
        <v>1599</v>
      </c>
      <c r="C80" s="1524" t="s">
        <v>810</v>
      </c>
      <c r="D80" s="527"/>
      <c r="E80" s="1491"/>
      <c r="F80" s="1491"/>
      <c r="G80" s="1519"/>
      <c r="H80" s="1550"/>
      <c r="I80" s="1405"/>
    </row>
    <row r="81" spans="1:9" ht="17.25" customHeight="1">
      <c r="A81" s="402"/>
      <c r="B81" s="3636"/>
      <c r="C81" s="1523" t="s">
        <v>812</v>
      </c>
      <c r="D81" s="1512"/>
      <c r="E81" s="1517"/>
      <c r="F81" s="1517"/>
      <c r="G81" s="1518"/>
      <c r="H81" s="1547"/>
      <c r="I81" s="1405"/>
    </row>
    <row r="82" spans="1:9" ht="17.25" customHeight="1">
      <c r="A82" s="402"/>
      <c r="B82" s="1388"/>
      <c r="C82" s="1522" t="s">
        <v>804</v>
      </c>
      <c r="D82" s="538"/>
      <c r="E82" s="1503"/>
      <c r="F82" s="1503"/>
      <c r="G82" s="540"/>
      <c r="H82" s="1548"/>
      <c r="I82" s="1405"/>
    </row>
    <row r="83" spans="1:9" ht="20.100000000000001" customHeight="1" thickBot="1">
      <c r="A83" s="405"/>
      <c r="B83" s="1516"/>
      <c r="C83" s="1520" t="s">
        <v>1394</v>
      </c>
      <c r="D83" s="1498"/>
      <c r="E83" s="1498"/>
      <c r="F83" s="1498"/>
      <c r="G83" s="1502"/>
      <c r="H83" s="1551">
        <f>SUM(H80:H82)</f>
        <v>0</v>
      </c>
      <c r="I83" s="1405" t="s">
        <v>1379</v>
      </c>
    </row>
    <row r="84" spans="1:9" ht="5.25" customHeight="1">
      <c r="B84" s="219"/>
    </row>
    <row r="85" spans="1:9" ht="13.5" customHeight="1">
      <c r="A85" s="235" t="s">
        <v>749</v>
      </c>
      <c r="B85" s="397"/>
    </row>
    <row r="86" spans="1:9" ht="13.5" customHeight="1">
      <c r="A86" s="235" t="s">
        <v>750</v>
      </c>
      <c r="B86" s="397"/>
    </row>
    <row r="87" spans="1:9" ht="13.5" customHeight="1">
      <c r="A87" s="397"/>
      <c r="B87" s="397"/>
    </row>
  </sheetData>
  <sheetProtection selectLockedCells="1"/>
  <mergeCells count="29">
    <mergeCell ref="C70:D70"/>
    <mergeCell ref="E70:G70"/>
    <mergeCell ref="B72:B73"/>
    <mergeCell ref="B76:B77"/>
    <mergeCell ref="B80:B81"/>
    <mergeCell ref="A62:A69"/>
    <mergeCell ref="B62:B63"/>
    <mergeCell ref="C65:D65"/>
    <mergeCell ref="E65:G65"/>
    <mergeCell ref="C69:D69"/>
    <mergeCell ref="E69:G69"/>
    <mergeCell ref="C61:E61"/>
    <mergeCell ref="B13:B14"/>
    <mergeCell ref="B17:B18"/>
    <mergeCell ref="A22:A23"/>
    <mergeCell ref="B22:B23"/>
    <mergeCell ref="C30:D30"/>
    <mergeCell ref="B31:B32"/>
    <mergeCell ref="B43:B44"/>
    <mergeCell ref="A49:H49"/>
    <mergeCell ref="B50:B53"/>
    <mergeCell ref="C56:D57"/>
    <mergeCell ref="B58:B59"/>
    <mergeCell ref="B9:B10"/>
    <mergeCell ref="A2:H2"/>
    <mergeCell ref="A4:H5"/>
    <mergeCell ref="A7:B8"/>
    <mergeCell ref="C7:G8"/>
    <mergeCell ref="H7:H8"/>
  </mergeCells>
  <phoneticPr fontId="2"/>
  <conditionalFormatting sqref="H71">
    <cfRule type="containsBlanks" dxfId="1" priority="1">
      <formula>LEN(TRIM(H71))=0</formula>
    </cfRule>
  </conditionalFormatting>
  <printOptions horizontalCentered="1"/>
  <pageMargins left="0.78740157480314965" right="0.39370078740157483" top="0.59055118110236227" bottom="0.59055118110236227" header="0" footer="0"/>
  <pageSetup paperSize="9" scale="84" orientation="portrait" r:id="rId1"/>
  <headerFooter alignWithMargins="0"/>
  <rowBreaks count="1" manualBreakCount="1">
    <brk id="47" max="7"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857DA-8662-4CCB-8245-F8473ACD9E46}">
  <sheetPr>
    <tabColor rgb="FFFFFF00"/>
  </sheetPr>
  <dimension ref="A1:G41"/>
  <sheetViews>
    <sheetView showGridLines="0" view="pageBreakPreview" zoomScaleNormal="100" zoomScaleSheetLayoutView="100" workbookViewId="0">
      <selection activeCell="H9" sqref="H9"/>
    </sheetView>
  </sheetViews>
  <sheetFormatPr defaultColWidth="9.5546875" defaultRowHeight="13.2"/>
  <cols>
    <col min="1" max="1" width="11.5546875" style="195" customWidth="1"/>
    <col min="2" max="2" width="21.88671875" style="195" customWidth="1"/>
    <col min="3" max="4" width="8.109375" style="195" customWidth="1"/>
    <col min="5" max="5" width="35.109375" style="195" customWidth="1"/>
    <col min="6" max="6" width="19.6640625" style="219" customWidth="1"/>
    <col min="7" max="16384" width="9.5546875" style="195"/>
  </cols>
  <sheetData>
    <row r="1" spans="1:7" s="185" customFormat="1" ht="21" customHeight="1" thickBot="1">
      <c r="A1" s="491" t="s">
        <v>799</v>
      </c>
      <c r="B1" s="372"/>
      <c r="C1" s="186"/>
      <c r="D1" s="186"/>
      <c r="E1" s="186"/>
      <c r="F1" s="187" t="s">
        <v>1725</v>
      </c>
      <c r="G1" s="186"/>
    </row>
    <row r="2" spans="1:7" s="532" customFormat="1" ht="36" customHeight="1">
      <c r="A2" s="3617" t="s">
        <v>847</v>
      </c>
      <c r="B2" s="3618"/>
      <c r="C2" s="3618"/>
      <c r="D2" s="3618"/>
      <c r="E2" s="3618"/>
      <c r="F2" s="3618"/>
      <c r="G2" s="1794" t="s">
        <v>218</v>
      </c>
    </row>
    <row r="3" spans="1:7" s="185" customFormat="1" ht="4.5" customHeight="1" thickBot="1">
      <c r="A3" s="374"/>
      <c r="B3" s="567"/>
      <c r="C3" s="567"/>
      <c r="D3" s="567"/>
      <c r="E3" s="567"/>
      <c r="F3" s="567"/>
      <c r="G3" s="373"/>
    </row>
    <row r="4" spans="1:7" s="185" customFormat="1" ht="26.1" customHeight="1" thickBot="1">
      <c r="A4" s="546" t="s">
        <v>844</v>
      </c>
      <c r="B4" s="374"/>
      <c r="C4" s="374"/>
      <c r="D4" s="547" t="s">
        <v>287</v>
      </c>
      <c r="E4" s="548"/>
      <c r="F4" s="548" t="s">
        <v>845</v>
      </c>
      <c r="G4" s="373"/>
    </row>
    <row r="5" spans="1:7" s="185" customFormat="1" ht="10.050000000000001" customHeight="1" thickBot="1">
      <c r="A5" s="546"/>
      <c r="B5" s="374"/>
      <c r="C5" s="374"/>
      <c r="D5" s="374"/>
      <c r="E5" s="374"/>
      <c r="F5" s="374"/>
      <c r="G5" s="373"/>
    </row>
    <row r="6" spans="1:7" ht="14.1" customHeight="1">
      <c r="A6" s="2723" t="s">
        <v>726</v>
      </c>
      <c r="B6" s="3651"/>
      <c r="C6" s="2723" t="s">
        <v>727</v>
      </c>
      <c r="D6" s="3653"/>
      <c r="E6" s="3653"/>
      <c r="F6" s="3654" t="s">
        <v>800</v>
      </c>
    </row>
    <row r="7" spans="1:7" ht="14.1" customHeight="1" thickBot="1">
      <c r="A7" s="3652"/>
      <c r="B7" s="2782"/>
      <c r="C7" s="3652"/>
      <c r="D7" s="2781"/>
      <c r="E7" s="2781"/>
      <c r="F7" s="3655"/>
    </row>
    <row r="8" spans="1:7" s="260" customFormat="1" ht="24" customHeight="1">
      <c r="A8" s="398" t="s">
        <v>729</v>
      </c>
      <c r="B8" s="399" t="s">
        <v>730</v>
      </c>
      <c r="C8" s="400" t="s">
        <v>731</v>
      </c>
      <c r="D8" s="199"/>
      <c r="E8" s="401"/>
      <c r="F8" s="568">
        <f>'参考様式2-2複数棟用 実績'!E31</f>
        <v>0</v>
      </c>
      <c r="G8" s="569"/>
    </row>
    <row r="9" spans="1:7" s="260" customFormat="1" ht="24" customHeight="1">
      <c r="A9" s="402"/>
      <c r="B9" s="403" t="s">
        <v>732</v>
      </c>
      <c r="C9" s="204" t="s">
        <v>733</v>
      </c>
      <c r="D9" s="205"/>
      <c r="E9" s="268"/>
      <c r="F9" s="570">
        <f>'参考様式2-2複数棟用 実績'!E46</f>
        <v>0</v>
      </c>
      <c r="G9" s="569"/>
    </row>
    <row r="10" spans="1:7" s="260" customFormat="1" ht="24" customHeight="1">
      <c r="A10" s="402"/>
      <c r="B10" s="403" t="s">
        <v>1597</v>
      </c>
      <c r="C10" s="404" t="s">
        <v>751</v>
      </c>
      <c r="D10" s="205"/>
      <c r="E10" s="268"/>
      <c r="F10" s="570">
        <f>'参考様式2-3複数棟用 実績 '!I27</f>
        <v>0</v>
      </c>
      <c r="G10" s="569"/>
    </row>
    <row r="11" spans="1:7" s="260" customFormat="1" ht="24" customHeight="1" thickBot="1">
      <c r="A11" s="405"/>
      <c r="B11" s="406" t="s">
        <v>734</v>
      </c>
      <c r="C11" s="407" t="s">
        <v>1596</v>
      </c>
      <c r="D11" s="408"/>
      <c r="E11" s="409"/>
      <c r="F11" s="571">
        <f>SUM(F8:F10)</f>
        <v>0</v>
      </c>
      <c r="G11" s="569"/>
    </row>
    <row r="12" spans="1:7" s="260" customFormat="1" ht="24" customHeight="1">
      <c r="A12" s="3517" t="s">
        <v>735</v>
      </c>
      <c r="B12" s="3560" t="s">
        <v>730</v>
      </c>
      <c r="C12" s="3657" t="s">
        <v>736</v>
      </c>
      <c r="D12" s="3658"/>
      <c r="E12" s="411" t="s">
        <v>737</v>
      </c>
      <c r="F12" s="572">
        <f>'参考様式2-2複数棟用 実績'!E15+'参考様式2-2複数棟用 実績'!E29</f>
        <v>0</v>
      </c>
      <c r="G12" s="569"/>
    </row>
    <row r="13" spans="1:7" s="260" customFormat="1" ht="24" customHeight="1">
      <c r="A13" s="3518"/>
      <c r="B13" s="3553"/>
      <c r="C13" s="3659" t="s">
        <v>738</v>
      </c>
      <c r="D13" s="3660"/>
      <c r="E13" s="412" t="s">
        <v>739</v>
      </c>
      <c r="F13" s="573">
        <f>'参考様式2-2複数棟用 実績'!E22</f>
        <v>0</v>
      </c>
      <c r="G13" s="569"/>
    </row>
    <row r="14" spans="1:7" s="260" customFormat="1" ht="24" customHeight="1">
      <c r="A14" s="402"/>
      <c r="B14" s="3656"/>
      <c r="C14" s="3661" t="s">
        <v>752</v>
      </c>
      <c r="D14" s="3662"/>
      <c r="E14" s="264" t="s">
        <v>740</v>
      </c>
      <c r="F14" s="570">
        <f>SUM(F12:F13)</f>
        <v>0</v>
      </c>
      <c r="G14" s="1438"/>
    </row>
    <row r="15" spans="1:7" s="260" customFormat="1" ht="24" customHeight="1">
      <c r="A15" s="402"/>
      <c r="B15" s="3552" t="s">
        <v>732</v>
      </c>
      <c r="C15" s="3663" t="s">
        <v>741</v>
      </c>
      <c r="D15" s="3664"/>
      <c r="E15" s="3665"/>
      <c r="F15" s="574">
        <f>IF(F9&gt;=1000,MIN(F8*0.1,F9),F9)</f>
        <v>0</v>
      </c>
      <c r="G15" s="1438"/>
    </row>
    <row r="16" spans="1:7" s="260" customFormat="1" ht="24" customHeight="1">
      <c r="A16" s="402"/>
      <c r="B16" s="3553"/>
      <c r="C16" s="3666" t="s">
        <v>742</v>
      </c>
      <c r="D16" s="413" t="s">
        <v>736</v>
      </c>
      <c r="E16" s="414" t="s">
        <v>846</v>
      </c>
      <c r="F16" s="575">
        <f>IF(ISERROR(F15*'参考様式2-2複数棟用 実績'!E45/'参考様式2-2複数棟用 実績'!E46),0,F15*'参考様式2-2複数棟用 実績'!E45/'参考様式2-2複数棟用 実績'!E46)</f>
        <v>0</v>
      </c>
    </row>
    <row r="17" spans="1:7" s="260" customFormat="1" ht="24" customHeight="1">
      <c r="A17" s="415"/>
      <c r="B17" s="3553"/>
      <c r="C17" s="3518"/>
      <c r="D17" s="416" t="s">
        <v>738</v>
      </c>
      <c r="E17" s="417" t="s">
        <v>753</v>
      </c>
      <c r="F17" s="576">
        <f>F15-F16</f>
        <v>0</v>
      </c>
      <c r="G17" s="569"/>
    </row>
    <row r="18" spans="1:7" s="260" customFormat="1" ht="24" customHeight="1" thickBot="1">
      <c r="A18" s="415"/>
      <c r="B18" s="419" t="s">
        <v>1598</v>
      </c>
      <c r="C18" s="212" t="s">
        <v>1382</v>
      </c>
      <c r="D18" s="420"/>
      <c r="E18" s="421"/>
      <c r="F18" s="577">
        <f>F10</f>
        <v>0</v>
      </c>
      <c r="G18" s="569"/>
    </row>
    <row r="19" spans="1:7" s="260" customFormat="1" ht="24" customHeight="1">
      <c r="A19" s="422" t="s">
        <v>745</v>
      </c>
      <c r="B19" s="3669" t="s">
        <v>1593</v>
      </c>
      <c r="C19" s="3657" t="s">
        <v>736</v>
      </c>
      <c r="D19" s="3658"/>
      <c r="E19" s="423" t="s">
        <v>754</v>
      </c>
      <c r="F19" s="578">
        <f>ROUNDDOWN(F12/3,0)+ROUNDDOWN(F16/3,0)</f>
        <v>0</v>
      </c>
      <c r="G19" s="569"/>
    </row>
    <row r="20" spans="1:7" s="260" customFormat="1" ht="24" customHeight="1">
      <c r="A20" s="424"/>
      <c r="B20" s="3670"/>
      <c r="C20" s="3667" t="s">
        <v>744</v>
      </c>
      <c r="D20" s="3668"/>
      <c r="E20" s="425" t="s">
        <v>755</v>
      </c>
      <c r="F20" s="573">
        <f>ROUNDDOWN(F13/3,0)+ROUNDDOWN(F17/3,0)</f>
        <v>0</v>
      </c>
      <c r="G20" s="569"/>
    </row>
    <row r="21" spans="1:7" s="260" customFormat="1" ht="24" customHeight="1">
      <c r="A21" s="424"/>
      <c r="B21" s="3671"/>
      <c r="C21" s="3661" t="s">
        <v>752</v>
      </c>
      <c r="D21" s="3662"/>
      <c r="E21" s="418" t="s">
        <v>756</v>
      </c>
      <c r="F21" s="579">
        <f>SUM(F19:F20)</f>
        <v>0</v>
      </c>
      <c r="G21" s="569"/>
    </row>
    <row r="22" spans="1:7" s="260" customFormat="1" ht="24" customHeight="1" thickBot="1">
      <c r="A22" s="426"/>
      <c r="B22" s="419" t="s">
        <v>757</v>
      </c>
      <c r="C22" s="212" t="s">
        <v>758</v>
      </c>
      <c r="D22" s="213"/>
      <c r="E22" s="270"/>
      <c r="F22" s="577">
        <f>ROUNDDOWN(F18/3,0)</f>
        <v>0</v>
      </c>
      <c r="G22" s="569"/>
    </row>
    <row r="23" spans="1:7" s="260" customFormat="1" ht="24" customHeight="1">
      <c r="A23" s="3517" t="s">
        <v>746</v>
      </c>
      <c r="B23" s="3669" t="s">
        <v>1594</v>
      </c>
      <c r="C23" s="3657" t="s">
        <v>736</v>
      </c>
      <c r="D23" s="3658"/>
      <c r="E23" s="423" t="s">
        <v>747</v>
      </c>
      <c r="F23" s="578">
        <f>F19</f>
        <v>0</v>
      </c>
      <c r="G23" s="569"/>
    </row>
    <row r="24" spans="1:7" s="260" customFormat="1" ht="24" customHeight="1">
      <c r="A24" s="3518"/>
      <c r="B24" s="3670"/>
      <c r="C24" s="3667" t="s">
        <v>744</v>
      </c>
      <c r="D24" s="3668"/>
      <c r="E24" s="427" t="s">
        <v>759</v>
      </c>
      <c r="F24" s="573">
        <f>MIN(F20,25000)</f>
        <v>0</v>
      </c>
      <c r="G24" s="569"/>
    </row>
    <row r="25" spans="1:7" s="260" customFormat="1" ht="24" customHeight="1">
      <c r="A25" s="415"/>
      <c r="B25" s="3670"/>
      <c r="C25" s="3661" t="s">
        <v>760</v>
      </c>
      <c r="D25" s="3662"/>
      <c r="E25" s="428" t="s">
        <v>761</v>
      </c>
      <c r="F25" s="580"/>
      <c r="G25" s="569"/>
    </row>
    <row r="26" spans="1:7" s="260" customFormat="1" ht="24" customHeight="1">
      <c r="A26" s="415"/>
      <c r="B26" s="3671"/>
      <c r="C26" s="3661" t="s">
        <v>752</v>
      </c>
      <c r="D26" s="3662"/>
      <c r="E26" s="418" t="s">
        <v>763</v>
      </c>
      <c r="F26" s="570">
        <f>SUM(F23:F25)</f>
        <v>0</v>
      </c>
      <c r="G26" s="569"/>
    </row>
    <row r="27" spans="1:7" s="260" customFormat="1" ht="24" customHeight="1">
      <c r="A27" s="415"/>
      <c r="B27" s="3552" t="s">
        <v>764</v>
      </c>
      <c r="C27" s="3680" t="s">
        <v>743</v>
      </c>
      <c r="D27" s="3677"/>
      <c r="E27" s="1515" t="s">
        <v>1380</v>
      </c>
      <c r="F27" s="570">
        <f>F22</f>
        <v>0</v>
      </c>
      <c r="G27" s="569"/>
    </row>
    <row r="28" spans="1:7" s="260" customFormat="1" ht="24" customHeight="1">
      <c r="A28" s="415"/>
      <c r="B28" s="3553"/>
      <c r="C28" s="3661" t="s">
        <v>760</v>
      </c>
      <c r="D28" s="3662"/>
      <c r="E28" s="428" t="s">
        <v>1389</v>
      </c>
      <c r="F28" s="580"/>
      <c r="G28" s="569"/>
    </row>
    <row r="29" spans="1:7" s="260" customFormat="1" ht="24" customHeight="1" thickBot="1">
      <c r="A29" s="415"/>
      <c r="B29" s="3679"/>
      <c r="C29" s="3681" t="s">
        <v>752</v>
      </c>
      <c r="D29" s="3682"/>
      <c r="E29" s="418" t="s">
        <v>1381</v>
      </c>
      <c r="F29" s="579">
        <f>SUM(F27:F28)</f>
        <v>0</v>
      </c>
      <c r="G29" s="569"/>
    </row>
    <row r="30" spans="1:7" s="260" customFormat="1" ht="24" customHeight="1" thickTop="1">
      <c r="A30" s="415"/>
      <c r="B30" s="3672" t="s">
        <v>748</v>
      </c>
      <c r="C30" s="3675" t="s">
        <v>1595</v>
      </c>
      <c r="D30" s="3676"/>
      <c r="E30" s="430" t="s">
        <v>1390</v>
      </c>
      <c r="F30" s="581">
        <f>MIN(F26,50000)</f>
        <v>0</v>
      </c>
      <c r="G30" s="569"/>
    </row>
    <row r="31" spans="1:7" s="260" customFormat="1" ht="24" customHeight="1">
      <c r="A31" s="415"/>
      <c r="B31" s="3673"/>
      <c r="C31" s="3661" t="s">
        <v>765</v>
      </c>
      <c r="D31" s="3677"/>
      <c r="E31" s="428" t="s">
        <v>1391</v>
      </c>
      <c r="F31" s="570">
        <f>MIN(F29,25000)</f>
        <v>0</v>
      </c>
      <c r="G31" s="190"/>
    </row>
    <row r="32" spans="1:7" s="260" customFormat="1" ht="24" customHeight="1" thickBot="1">
      <c r="A32" s="426"/>
      <c r="B32" s="3674"/>
      <c r="C32" s="3649" t="s">
        <v>565</v>
      </c>
      <c r="D32" s="3678"/>
      <c r="E32" s="1418" t="s">
        <v>1321</v>
      </c>
      <c r="F32" s="571">
        <f>MIN(F30+F31,F33)</f>
        <v>0</v>
      </c>
      <c r="G32" s="190"/>
    </row>
    <row r="33" spans="1:7" s="260" customFormat="1" ht="24" customHeight="1" thickBot="1">
      <c r="A33" s="582"/>
      <c r="B33" s="1506"/>
      <c r="C33" s="3645"/>
      <c r="D33" s="3646"/>
      <c r="E33" s="1401" t="s">
        <v>1312</v>
      </c>
      <c r="F33" s="1569"/>
      <c r="G33" s="1795" t="s">
        <v>1727</v>
      </c>
    </row>
    <row r="34" spans="1:7" s="260" customFormat="1" ht="24" customHeight="1">
      <c r="A34" s="422" t="s">
        <v>1375</v>
      </c>
      <c r="B34" s="399" t="s">
        <v>1322</v>
      </c>
      <c r="C34" s="3647"/>
      <c r="D34" s="3648"/>
      <c r="E34" s="1505"/>
      <c r="F34" s="579">
        <f>ROUNDDOWN(F12/3,0)+ROUNDDOWN(F13/3,0)</f>
        <v>0</v>
      </c>
      <c r="G34" s="1405"/>
    </row>
    <row r="35" spans="1:7" s="260" customFormat="1" ht="24" customHeight="1">
      <c r="A35" s="402" t="s">
        <v>1377</v>
      </c>
      <c r="B35" s="403" t="s">
        <v>1323</v>
      </c>
      <c r="C35" s="3643"/>
      <c r="D35" s="3644"/>
      <c r="E35" s="1504"/>
      <c r="F35" s="579">
        <f>ROUNDDOWN(F16/3,0)+ROUNDDOWN(F17/3,0)</f>
        <v>0</v>
      </c>
      <c r="G35" s="1405"/>
    </row>
    <row r="36" spans="1:7" s="260" customFormat="1" ht="24" customHeight="1" thickBot="1">
      <c r="A36" s="405"/>
      <c r="B36" s="419" t="s">
        <v>1599</v>
      </c>
      <c r="C36" s="3649"/>
      <c r="D36" s="3650"/>
      <c r="E36" s="294"/>
      <c r="F36" s="571">
        <f>F31</f>
        <v>0</v>
      </c>
      <c r="G36" s="1405"/>
    </row>
    <row r="37" spans="1:7" ht="4.5" customHeight="1">
      <c r="A37" s="235"/>
      <c r="B37" s="189"/>
      <c r="C37" s="235"/>
      <c r="D37" s="235"/>
      <c r="E37" s="284"/>
      <c r="F37" s="284"/>
    </row>
    <row r="38" spans="1:7" ht="12" customHeight="1">
      <c r="A38" s="235" t="s">
        <v>749</v>
      </c>
      <c r="B38" s="396"/>
      <c r="C38" s="235"/>
      <c r="D38" s="235"/>
      <c r="E38" s="235"/>
      <c r="F38" s="189"/>
    </row>
    <row r="39" spans="1:7" ht="12" customHeight="1">
      <c r="A39" s="235" t="s">
        <v>750</v>
      </c>
      <c r="B39" s="396"/>
      <c r="C39" s="235"/>
      <c r="D39" s="235"/>
      <c r="E39" s="235"/>
      <c r="F39" s="189"/>
    </row>
    <row r="40" spans="1:7" ht="12" customHeight="1">
      <c r="A40" s="396"/>
      <c r="B40" s="396"/>
      <c r="C40" s="235"/>
      <c r="D40" s="235"/>
      <c r="E40" s="235"/>
      <c r="F40" s="189"/>
    </row>
    <row r="41" spans="1:7">
      <c r="A41" s="396"/>
      <c r="B41" s="397"/>
    </row>
  </sheetData>
  <sheetProtection formatCells="0" formatColumns="0" formatRows="0" insertColumns="0" insertRows="0" insertHyperlinks="0" deleteColumns="0" deleteRows="0" sort="0" autoFilter="0" pivotTables="0"/>
  <mergeCells count="34">
    <mergeCell ref="C33:D33"/>
    <mergeCell ref="C34:D34"/>
    <mergeCell ref="C35:D35"/>
    <mergeCell ref="C36:D36"/>
    <mergeCell ref="B27:B29"/>
    <mergeCell ref="C27:D27"/>
    <mergeCell ref="C28:D28"/>
    <mergeCell ref="C29:D29"/>
    <mergeCell ref="B30:B32"/>
    <mergeCell ref="C30:D30"/>
    <mergeCell ref="C31:D31"/>
    <mergeCell ref="C32:D32"/>
    <mergeCell ref="A23:A24"/>
    <mergeCell ref="B23:B26"/>
    <mergeCell ref="C23:D23"/>
    <mergeCell ref="C24:D24"/>
    <mergeCell ref="C25:D25"/>
    <mergeCell ref="C26:D26"/>
    <mergeCell ref="B15:B17"/>
    <mergeCell ref="C15:E15"/>
    <mergeCell ref="C16:C17"/>
    <mergeCell ref="B19:B21"/>
    <mergeCell ref="C19:D19"/>
    <mergeCell ref="C20:D20"/>
    <mergeCell ref="C21:D21"/>
    <mergeCell ref="A2:F2"/>
    <mergeCell ref="A6:B7"/>
    <mergeCell ref="C6:E7"/>
    <mergeCell ref="F6:F7"/>
    <mergeCell ref="A12:A13"/>
    <mergeCell ref="B12:B14"/>
    <mergeCell ref="C12:D12"/>
    <mergeCell ref="C13:D13"/>
    <mergeCell ref="C14:D14"/>
  </mergeCells>
  <phoneticPr fontId="2"/>
  <conditionalFormatting sqref="F33">
    <cfRule type="containsBlanks" dxfId="0" priority="1">
      <formula>LEN(TRIM(F33))=0</formula>
    </cfRule>
  </conditionalFormatting>
  <printOptions horizontalCentered="1"/>
  <pageMargins left="0.78740157480314965" right="0.39370078740157483" top="0.59055118110236227" bottom="0.59055118110236227" header="0" footer="0"/>
  <pageSetup paperSize="9" scale="82" orientation="portrait"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95A70-DD0A-4509-8CB4-F313F5D42DA9}">
  <sheetPr>
    <tabColor rgb="FFFFFF00"/>
  </sheetPr>
  <dimension ref="A1:M49"/>
  <sheetViews>
    <sheetView showGridLines="0" view="pageBreakPreview" zoomScaleNormal="100" zoomScaleSheetLayoutView="100" workbookViewId="0">
      <selection activeCell="H9" sqref="H9"/>
    </sheetView>
  </sheetViews>
  <sheetFormatPr defaultColWidth="9.5546875" defaultRowHeight="13.2"/>
  <cols>
    <col min="1" max="1" width="2.5546875" style="195" customWidth="1"/>
    <col min="2" max="2" width="30.6640625" style="195" customWidth="1"/>
    <col min="3" max="4" width="15.6640625" style="195" customWidth="1"/>
    <col min="5" max="6" width="20.6640625" style="219" customWidth="1"/>
    <col min="7" max="7" width="9.44140625" style="195" customWidth="1"/>
    <col min="8" max="9" width="9.5546875" style="195" customWidth="1"/>
    <col min="10" max="12" width="9.5546875" style="195"/>
    <col min="13" max="13" width="2.88671875" style="195" hidden="1" customWidth="1"/>
    <col min="14" max="16384" width="9.5546875" style="195"/>
  </cols>
  <sheetData>
    <row r="1" spans="1:13" s="185" customFormat="1" ht="20.100000000000001" customHeight="1">
      <c r="A1" s="188"/>
      <c r="B1" s="188"/>
      <c r="C1" s="188"/>
      <c r="D1" s="186"/>
      <c r="E1" s="435"/>
      <c r="F1" s="187" t="s">
        <v>1726</v>
      </c>
      <c r="G1" s="187"/>
      <c r="H1" s="187"/>
      <c r="I1" s="188"/>
    </row>
    <row r="2" spans="1:13" s="185" customFormat="1" ht="30" customHeight="1">
      <c r="A2" s="3583" t="s">
        <v>766</v>
      </c>
      <c r="B2" s="3583"/>
      <c r="C2" s="3583"/>
      <c r="D2" s="3583"/>
      <c r="E2" s="3583"/>
      <c r="F2" s="3583"/>
      <c r="G2" s="1794" t="s">
        <v>218</v>
      </c>
      <c r="H2" s="373"/>
      <c r="I2" s="373"/>
    </row>
    <row r="3" spans="1:13" s="185" customFormat="1" ht="10.050000000000001" customHeight="1" thickBot="1">
      <c r="A3" s="1398"/>
      <c r="B3" s="1398"/>
      <c r="C3" s="1398"/>
      <c r="D3" s="1398"/>
      <c r="E3" s="1398"/>
      <c r="F3" s="1398"/>
      <c r="G3" s="373"/>
      <c r="H3" s="373"/>
      <c r="I3" s="373"/>
    </row>
    <row r="4" spans="1:13" s="185" customFormat="1" ht="26.1" customHeight="1" thickBot="1">
      <c r="A4" s="546" t="s">
        <v>844</v>
      </c>
      <c r="B4" s="374"/>
      <c r="C4" s="547" t="s">
        <v>287</v>
      </c>
      <c r="D4" s="3683"/>
      <c r="E4" s="3684"/>
      <c r="F4" s="548" t="s">
        <v>845</v>
      </c>
      <c r="G4" s="373"/>
    </row>
    <row r="5" spans="1:13" s="185" customFormat="1" ht="15" customHeight="1">
      <c r="A5" s="1398"/>
      <c r="B5" s="1398"/>
      <c r="C5" s="1398"/>
      <c r="D5" s="1398"/>
      <c r="E5" s="1398"/>
      <c r="F5" s="1398"/>
      <c r="G5" s="373"/>
      <c r="H5" s="373"/>
      <c r="I5" s="373"/>
    </row>
    <row r="6" spans="1:13" s="185" customFormat="1" ht="20.100000000000001" customHeight="1" thickBot="1">
      <c r="A6" s="188" t="s">
        <v>1270</v>
      </c>
      <c r="B6" s="188"/>
      <c r="C6" s="188"/>
      <c r="D6" s="373"/>
      <c r="E6" s="374"/>
      <c r="F6" s="375"/>
      <c r="G6" s="373"/>
      <c r="H6" s="373"/>
      <c r="I6" s="373"/>
    </row>
    <row r="7" spans="1:13" s="235" customFormat="1" ht="14.25" customHeight="1">
      <c r="A7" s="2762" t="s">
        <v>767</v>
      </c>
      <c r="B7" s="2763"/>
      <c r="C7" s="2763"/>
      <c r="D7" s="2763"/>
      <c r="E7" s="2807" t="s">
        <v>728</v>
      </c>
      <c r="F7" s="3587" t="s">
        <v>529</v>
      </c>
    </row>
    <row r="8" spans="1:13" s="235" customFormat="1" ht="14.25" customHeight="1" thickBot="1">
      <c r="A8" s="3584"/>
      <c r="B8" s="3585"/>
      <c r="C8" s="3585"/>
      <c r="D8" s="3585"/>
      <c r="E8" s="3586"/>
      <c r="F8" s="3588"/>
    </row>
    <row r="9" spans="1:13" s="235" customFormat="1" ht="20.100000000000001" customHeight="1">
      <c r="A9" s="1380" t="s">
        <v>770</v>
      </c>
      <c r="B9" s="1381"/>
      <c r="C9" s="1381"/>
      <c r="D9" s="1381"/>
      <c r="E9" s="437"/>
      <c r="F9" s="438"/>
    </row>
    <row r="10" spans="1:13" s="235" customFormat="1" ht="20.100000000000001" customHeight="1">
      <c r="A10" s="3589" t="s">
        <v>1406</v>
      </c>
      <c r="B10" s="3590"/>
      <c r="C10" s="1435"/>
      <c r="D10" s="1434"/>
      <c r="E10" s="439"/>
      <c r="F10" s="440"/>
      <c r="G10" s="1797" t="s">
        <v>1294</v>
      </c>
      <c r="M10" s="235">
        <f>ROUNDDOWN(IF(COUNTIF($A10,"*フィルム*")+COUNTIF($A10,"*ﾌｨﾙﾑ*"),E10/2,E10),0)</f>
        <v>0</v>
      </c>
    </row>
    <row r="11" spans="1:13" s="235" customFormat="1" ht="20.100000000000001" customHeight="1">
      <c r="A11" s="3589" t="s">
        <v>1354</v>
      </c>
      <c r="B11" s="3590"/>
      <c r="C11" s="1435"/>
      <c r="D11" s="1433"/>
      <c r="E11" s="439"/>
      <c r="F11" s="440"/>
      <c r="M11" s="235">
        <f t="shared" ref="M11:M12" si="0">ROUNDDOWN(IF(COUNTIF($A11,"*フィルム*")+COUNTIF($A11,"*ﾌｨﾙﾑ*"),E11/2,E11),0)</f>
        <v>0</v>
      </c>
    </row>
    <row r="12" spans="1:13" s="235" customFormat="1" ht="20.100000000000001" customHeight="1">
      <c r="A12" s="3589" t="s">
        <v>429</v>
      </c>
      <c r="B12" s="3590"/>
      <c r="C12" s="1439"/>
      <c r="D12" s="1440"/>
      <c r="E12" s="439"/>
      <c r="F12" s="1441"/>
      <c r="M12" s="235">
        <f t="shared" si="0"/>
        <v>0</v>
      </c>
    </row>
    <row r="13" spans="1:13" s="235" customFormat="1" ht="20.100000000000001" customHeight="1" thickBot="1">
      <c r="A13" s="3589"/>
      <c r="B13" s="3590"/>
      <c r="C13" s="1436"/>
      <c r="D13" s="1432"/>
      <c r="E13" s="439"/>
      <c r="F13" s="441"/>
      <c r="M13" s="235">
        <f>ROUNDDOWN(IF(COUNTIF($A13,"*フィルム*")+COUNTIF($A13,"*ﾌｨﾙﾑ*"),E13/2,E13),0)</f>
        <v>0</v>
      </c>
    </row>
    <row r="14" spans="1:13" s="235" customFormat="1" ht="20.100000000000001" customHeight="1" thickTop="1">
      <c r="A14" s="442"/>
      <c r="B14" s="1430"/>
      <c r="C14" s="1430"/>
      <c r="D14" s="1368" t="s">
        <v>1272</v>
      </c>
      <c r="E14" s="443">
        <f>SUM(E10:E13)</f>
        <v>0</v>
      </c>
      <c r="F14" s="444"/>
    </row>
    <row r="15" spans="1:13" s="235" customFormat="1" ht="20.100000000000001" customHeight="1" thickBot="1">
      <c r="A15" s="445"/>
      <c r="B15" s="1431"/>
      <c r="C15" s="1431"/>
      <c r="D15" s="1369" t="s">
        <v>1271</v>
      </c>
      <c r="E15" s="446">
        <f>SUM(M10:M13)</f>
        <v>0</v>
      </c>
      <c r="F15" s="447"/>
    </row>
    <row r="16" spans="1:13" s="235" customFormat="1" ht="20.100000000000001" customHeight="1">
      <c r="A16" s="448" t="s">
        <v>771</v>
      </c>
      <c r="B16" s="449"/>
      <c r="C16" s="449"/>
      <c r="D16" s="449"/>
      <c r="E16" s="450"/>
      <c r="F16" s="451"/>
    </row>
    <row r="17" spans="1:6" s="235" customFormat="1" ht="20.100000000000001" customHeight="1">
      <c r="A17" s="3589" t="s">
        <v>1228</v>
      </c>
      <c r="B17" s="3590"/>
      <c r="C17" s="1435"/>
      <c r="D17" s="1434"/>
      <c r="E17" s="439"/>
      <c r="F17" s="440"/>
    </row>
    <row r="18" spans="1:6" s="235" customFormat="1" ht="20.100000000000001" customHeight="1">
      <c r="A18" s="3589" t="s">
        <v>1229</v>
      </c>
      <c r="B18" s="3590"/>
      <c r="C18" s="1435"/>
      <c r="D18" s="1433"/>
      <c r="E18" s="439"/>
      <c r="F18" s="440"/>
    </row>
    <row r="19" spans="1:6" s="235" customFormat="1" ht="20.100000000000001" customHeight="1">
      <c r="A19" s="3589" t="s">
        <v>1230</v>
      </c>
      <c r="B19" s="3590"/>
      <c r="C19" s="1435"/>
      <c r="D19" s="1433"/>
      <c r="E19" s="439"/>
      <c r="F19" s="440"/>
    </row>
    <row r="20" spans="1:6" s="235" customFormat="1" ht="20.100000000000001" customHeight="1">
      <c r="A20" s="3589" t="s">
        <v>1293</v>
      </c>
      <c r="B20" s="3590"/>
      <c r="C20" s="1435"/>
      <c r="D20" s="1433"/>
      <c r="E20" s="439"/>
      <c r="F20" s="440"/>
    </row>
    <row r="21" spans="1:6" s="235" customFormat="1" ht="20.100000000000001" customHeight="1" thickBot="1">
      <c r="A21" s="3589"/>
      <c r="B21" s="3590"/>
      <c r="C21" s="1442"/>
      <c r="D21" s="1443"/>
      <c r="E21" s="452"/>
      <c r="F21" s="438"/>
    </row>
    <row r="22" spans="1:6" s="235" customFormat="1" ht="20.100000000000001" customHeight="1" thickTop="1" thickBot="1">
      <c r="A22" s="453"/>
      <c r="B22" s="454"/>
      <c r="C22" s="454"/>
      <c r="D22" s="1370" t="s">
        <v>1273</v>
      </c>
      <c r="E22" s="455">
        <f>SUM(E17:E21)</f>
        <v>0</v>
      </c>
      <c r="F22" s="456"/>
    </row>
    <row r="23" spans="1:6" s="235" customFormat="1" ht="20.100000000000001" customHeight="1">
      <c r="A23" s="457" t="s">
        <v>772</v>
      </c>
      <c r="B23" s="458"/>
      <c r="C23" s="458"/>
      <c r="D23" s="458"/>
      <c r="E23" s="450"/>
      <c r="F23" s="451"/>
    </row>
    <row r="24" spans="1:6" s="235" customFormat="1" ht="20.100000000000001" customHeight="1">
      <c r="A24" s="3589" t="s">
        <v>1228</v>
      </c>
      <c r="B24" s="3590"/>
      <c r="C24" s="1435"/>
      <c r="D24" s="1434"/>
      <c r="E24" s="439"/>
      <c r="F24" s="440"/>
    </row>
    <row r="25" spans="1:6" s="235" customFormat="1" ht="20.100000000000001" customHeight="1">
      <c r="A25" s="3589" t="s">
        <v>1229</v>
      </c>
      <c r="B25" s="3590"/>
      <c r="C25" s="1435"/>
      <c r="D25" s="1433"/>
      <c r="E25" s="439"/>
      <c r="F25" s="440"/>
    </row>
    <row r="26" spans="1:6" s="235" customFormat="1" ht="20.100000000000001" customHeight="1">
      <c r="A26" s="3589" t="s">
        <v>1230</v>
      </c>
      <c r="B26" s="3590"/>
      <c r="C26" s="1435"/>
      <c r="D26" s="1433"/>
      <c r="E26" s="439"/>
      <c r="F26" s="440"/>
    </row>
    <row r="27" spans="1:6" s="235" customFormat="1" ht="20.100000000000001" customHeight="1">
      <c r="A27" s="3589" t="s">
        <v>1293</v>
      </c>
      <c r="B27" s="3590"/>
      <c r="C27" s="1435"/>
      <c r="D27" s="1433"/>
      <c r="E27" s="452"/>
      <c r="F27" s="438"/>
    </row>
    <row r="28" spans="1:6" s="235" customFormat="1" ht="20.100000000000001" customHeight="1" thickBot="1">
      <c r="A28" s="3591"/>
      <c r="B28" s="3592"/>
      <c r="C28" s="1442"/>
      <c r="D28" s="1443"/>
      <c r="E28" s="452"/>
      <c r="F28" s="438"/>
    </row>
    <row r="29" spans="1:6" s="235" customFormat="1" ht="20.100000000000001" customHeight="1" thickTop="1" thickBot="1">
      <c r="A29" s="453"/>
      <c r="B29" s="454"/>
      <c r="C29" s="454"/>
      <c r="D29" s="1370" t="s">
        <v>1278</v>
      </c>
      <c r="E29" s="459">
        <f>SUM(E24:E28)</f>
        <v>0</v>
      </c>
      <c r="F29" s="460"/>
    </row>
    <row r="30" spans="1:6" s="189" customFormat="1" ht="5.0999999999999996" customHeight="1" thickBot="1">
      <c r="A30" s="1399"/>
      <c r="B30" s="1399"/>
      <c r="C30" s="1399"/>
      <c r="D30" s="1399"/>
      <c r="E30" s="1400"/>
      <c r="F30" s="582"/>
    </row>
    <row r="31" spans="1:6" s="235" customFormat="1" ht="21" customHeight="1" thickBot="1">
      <c r="A31" s="3593" t="s">
        <v>1279</v>
      </c>
      <c r="B31" s="3594"/>
      <c r="C31" s="3594"/>
      <c r="D31" s="3594"/>
      <c r="E31" s="466">
        <f>E14+E22+E29</f>
        <v>0</v>
      </c>
      <c r="F31" s="467"/>
    </row>
    <row r="32" spans="1:6" s="189" customFormat="1" ht="5.0999999999999996" customHeight="1" thickBot="1">
      <c r="A32" s="1399"/>
      <c r="B32" s="1399"/>
      <c r="C32" s="1399"/>
      <c r="D32" s="1399"/>
      <c r="E32" s="1400"/>
      <c r="F32" s="582"/>
    </row>
    <row r="33" spans="1:7" s="235" customFormat="1" ht="21" customHeight="1" thickBot="1">
      <c r="A33" s="3593" t="s">
        <v>1274</v>
      </c>
      <c r="B33" s="3594"/>
      <c r="C33" s="3594"/>
      <c r="D33" s="3594"/>
      <c r="E33" s="466">
        <f>E15+E22+E29</f>
        <v>0</v>
      </c>
      <c r="F33" s="467"/>
    </row>
    <row r="34" spans="1:7" s="185" customFormat="1" ht="20.100000000000001" customHeight="1">
      <c r="A34" s="188"/>
      <c r="B34" s="188"/>
      <c r="C34" s="188"/>
      <c r="D34" s="186"/>
      <c r="E34" s="186"/>
      <c r="F34" s="187"/>
      <c r="G34" s="187"/>
    </row>
    <row r="35" spans="1:7" s="185" customFormat="1" ht="20.100000000000001" customHeight="1" thickBot="1">
      <c r="A35" s="188" t="s">
        <v>1267</v>
      </c>
      <c r="B35" s="188"/>
      <c r="C35" s="188"/>
      <c r="D35" s="373"/>
      <c r="E35" s="374"/>
      <c r="F35" s="375"/>
      <c r="G35" s="373"/>
    </row>
    <row r="36" spans="1:7" s="235" customFormat="1" ht="14.25" customHeight="1">
      <c r="A36" s="2762" t="s">
        <v>767</v>
      </c>
      <c r="B36" s="2763"/>
      <c r="C36" s="2763"/>
      <c r="D36" s="2748"/>
      <c r="E36" s="2807" t="s">
        <v>728</v>
      </c>
      <c r="F36" s="3587" t="s">
        <v>529</v>
      </c>
    </row>
    <row r="37" spans="1:7" s="235" customFormat="1" ht="14.25" customHeight="1" thickBot="1">
      <c r="A37" s="3584"/>
      <c r="B37" s="3585"/>
      <c r="C37" s="3585"/>
      <c r="D37" s="3595"/>
      <c r="E37" s="3586"/>
      <c r="F37" s="3588"/>
    </row>
    <row r="38" spans="1:7" s="235" customFormat="1" ht="20.100000000000001" customHeight="1">
      <c r="A38" s="462" t="s">
        <v>1268</v>
      </c>
      <c r="B38" s="463"/>
      <c r="C38" s="463"/>
      <c r="D38" s="463"/>
      <c r="E38" s="464"/>
      <c r="F38" s="465"/>
    </row>
    <row r="39" spans="1:7" s="235" customFormat="1" ht="20.100000000000001" customHeight="1">
      <c r="A39" s="3589" t="s">
        <v>1313</v>
      </c>
      <c r="B39" s="3590"/>
      <c r="C39" s="1435"/>
      <c r="D39" s="1434"/>
      <c r="E39" s="439"/>
      <c r="F39" s="440"/>
    </row>
    <row r="40" spans="1:7" s="235" customFormat="1" ht="20.100000000000001" customHeight="1" thickBot="1">
      <c r="A40" s="3591"/>
      <c r="B40" s="3592"/>
      <c r="C40" s="1435"/>
      <c r="D40" s="1434"/>
      <c r="E40" s="439"/>
      <c r="F40" s="440"/>
    </row>
    <row r="41" spans="1:7" s="235" customFormat="1" ht="20.100000000000001" customHeight="1" thickTop="1" thickBot="1">
      <c r="A41" s="453"/>
      <c r="B41" s="454"/>
      <c r="C41" s="454"/>
      <c r="D41" s="1370" t="s">
        <v>1276</v>
      </c>
      <c r="E41" s="455">
        <f>SUM(E39:E40)</f>
        <v>0</v>
      </c>
      <c r="F41" s="456"/>
    </row>
    <row r="42" spans="1:7" s="235" customFormat="1" ht="20.100000000000001" customHeight="1">
      <c r="A42" s="457" t="s">
        <v>1269</v>
      </c>
      <c r="B42" s="458"/>
      <c r="C42" s="458"/>
      <c r="D42" s="458"/>
      <c r="E42" s="450"/>
      <c r="F42" s="451"/>
    </row>
    <row r="43" spans="1:7" s="235" customFormat="1" ht="20.100000000000001" customHeight="1">
      <c r="A43" s="3589" t="s">
        <v>1314</v>
      </c>
      <c r="B43" s="3590"/>
      <c r="C43" s="1435"/>
      <c r="D43" s="1434"/>
      <c r="E43" s="439"/>
      <c r="F43" s="440"/>
    </row>
    <row r="44" spans="1:7" s="235" customFormat="1" ht="20.100000000000001" customHeight="1" thickBot="1">
      <c r="A44" s="3591"/>
      <c r="B44" s="3592"/>
      <c r="C44" s="1435"/>
      <c r="D44" s="1434"/>
      <c r="E44" s="439"/>
      <c r="F44" s="440"/>
    </row>
    <row r="45" spans="1:7" s="235" customFormat="1" ht="20.100000000000001" customHeight="1" thickTop="1" thickBot="1">
      <c r="A45" s="453"/>
      <c r="B45" s="454"/>
      <c r="C45" s="454"/>
      <c r="D45" s="1370" t="s">
        <v>1277</v>
      </c>
      <c r="E45" s="455">
        <f>SUM(E43:E44)</f>
        <v>0</v>
      </c>
      <c r="F45" s="456"/>
    </row>
    <row r="46" spans="1:7" s="235" customFormat="1" ht="20.100000000000001" customHeight="1" thickBot="1">
      <c r="A46" s="3593" t="s">
        <v>1275</v>
      </c>
      <c r="B46" s="3594"/>
      <c r="C46" s="3594"/>
      <c r="D46" s="3594"/>
      <c r="E46" s="466">
        <f>E41+E45</f>
        <v>0</v>
      </c>
      <c r="F46" s="467"/>
    </row>
    <row r="47" spans="1:7" s="235" customFormat="1" ht="20.100000000000001" customHeight="1">
      <c r="A47" s="189"/>
      <c r="B47" s="189"/>
      <c r="C47" s="189"/>
      <c r="D47" s="189"/>
      <c r="E47" s="266"/>
      <c r="F47" s="257"/>
    </row>
    <row r="48" spans="1:7" s="235" customFormat="1" ht="16.5" customHeight="1">
      <c r="A48" s="396"/>
      <c r="B48" s="396"/>
      <c r="C48" s="396"/>
      <c r="D48" s="396"/>
      <c r="E48" s="189"/>
      <c r="F48" s="189"/>
    </row>
    <row r="49" spans="4:6" s="235" customFormat="1" ht="14.25" customHeight="1">
      <c r="D49" s="396"/>
      <c r="E49" s="189"/>
      <c r="F49" s="461"/>
    </row>
  </sheetData>
  <sheetProtection selectLockedCells="1"/>
  <protectedRanges>
    <protectedRange password="CC0B" sqref="E10:E13 E17:E21 E24:E28" name="範囲1"/>
    <protectedRange password="CC0B" sqref="E43:E44 E38:E40" name="範囲1_1"/>
  </protectedRanges>
  <dataConsolidate/>
  <mergeCells count="29">
    <mergeCell ref="A39:B39"/>
    <mergeCell ref="A40:B40"/>
    <mergeCell ref="A43:B43"/>
    <mergeCell ref="A44:B44"/>
    <mergeCell ref="A46:D46"/>
    <mergeCell ref="F36:F37"/>
    <mergeCell ref="A20:B20"/>
    <mergeCell ref="A21:B21"/>
    <mergeCell ref="A24:B24"/>
    <mergeCell ref="A25:B25"/>
    <mergeCell ref="A26:B26"/>
    <mergeCell ref="A27:B27"/>
    <mergeCell ref="A28:B28"/>
    <mergeCell ref="A31:D31"/>
    <mergeCell ref="A33:D33"/>
    <mergeCell ref="A36:D37"/>
    <mergeCell ref="E36:E37"/>
    <mergeCell ref="A19:B19"/>
    <mergeCell ref="A2:F2"/>
    <mergeCell ref="D4:E4"/>
    <mergeCell ref="A7:D8"/>
    <mergeCell ref="E7:E8"/>
    <mergeCell ref="F7:F8"/>
    <mergeCell ref="A10:B10"/>
    <mergeCell ref="A11:B11"/>
    <mergeCell ref="A12:B12"/>
    <mergeCell ref="A13:B13"/>
    <mergeCell ref="A17:B17"/>
    <mergeCell ref="A18:B18"/>
  </mergeCells>
  <phoneticPr fontId="2"/>
  <printOptions horizontalCentered="1"/>
  <pageMargins left="0.59055118110236227" right="0.39370078740157483" top="0.59055118110236227" bottom="0.59055118110236227" header="0" footer="0"/>
  <pageSetup paperSize="9" scale="77" orientation="portrait" r:id="rId1"/>
  <headerFooter alignWithMargins="0"/>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76E88A-3203-44E7-AFAE-0C4094556320}">
  <sheetPr>
    <tabColor rgb="FFFFFF00"/>
  </sheetPr>
  <dimension ref="A1:K31"/>
  <sheetViews>
    <sheetView showGridLines="0" view="pageBreakPreview" zoomScaleNormal="100" zoomScaleSheetLayoutView="100" workbookViewId="0">
      <selection activeCell="H9" sqref="H9"/>
    </sheetView>
  </sheetViews>
  <sheetFormatPr defaultColWidth="9.5546875" defaultRowHeight="13.2"/>
  <cols>
    <col min="1" max="1" width="9.109375" style="195" customWidth="1"/>
    <col min="2" max="5" width="11.109375" style="195" customWidth="1"/>
    <col min="6" max="6" width="6.109375" style="195" customWidth="1"/>
    <col min="7" max="8" width="6.88671875" style="261" customWidth="1"/>
    <col min="9" max="9" width="16.109375" style="219" customWidth="1"/>
    <col min="10" max="10" width="17.44140625" style="219" customWidth="1"/>
    <col min="11" max="16384" width="9.5546875" style="195"/>
  </cols>
  <sheetData>
    <row r="1" spans="1:11" s="185" customFormat="1" ht="21" customHeight="1">
      <c r="A1" s="3685"/>
      <c r="B1" s="3685"/>
      <c r="C1" s="195"/>
      <c r="D1" s="195"/>
      <c r="E1" s="195"/>
      <c r="F1" s="195"/>
      <c r="G1" s="195"/>
      <c r="H1" s="261"/>
      <c r="I1" s="261"/>
      <c r="J1" s="187" t="s">
        <v>1721</v>
      </c>
      <c r="K1" s="187"/>
    </row>
    <row r="2" spans="1:11" s="532" customFormat="1" ht="36" customHeight="1">
      <c r="A2" s="3686" t="s">
        <v>766</v>
      </c>
      <c r="B2" s="3687"/>
      <c r="C2" s="3687"/>
      <c r="D2" s="3687"/>
      <c r="E2" s="3687"/>
      <c r="F2" s="3687"/>
      <c r="G2" s="3687"/>
      <c r="H2" s="3687"/>
      <c r="I2" s="3687"/>
      <c r="J2" s="3687"/>
      <c r="K2" s="1794" t="s">
        <v>218</v>
      </c>
    </row>
    <row r="3" spans="1:11" s="185" customFormat="1" ht="5.25" customHeight="1" thickBot="1">
      <c r="A3" s="188"/>
      <c r="B3" s="186"/>
      <c r="C3" s="186"/>
      <c r="D3" s="186"/>
      <c r="E3" s="186"/>
      <c r="F3" s="186"/>
      <c r="G3" s="186"/>
      <c r="H3" s="187"/>
      <c r="I3" s="186"/>
      <c r="J3" s="186"/>
      <c r="K3" s="373"/>
    </row>
    <row r="4" spans="1:11" s="185" customFormat="1" ht="26.1" customHeight="1" thickBot="1">
      <c r="A4" s="546" t="s">
        <v>834</v>
      </c>
      <c r="B4" s="373"/>
      <c r="C4" s="373"/>
      <c r="D4" s="1437"/>
      <c r="E4" s="491" t="s">
        <v>287</v>
      </c>
      <c r="F4" s="3688"/>
      <c r="G4" s="3689"/>
      <c r="H4" s="3689"/>
      <c r="I4" s="3690"/>
      <c r="J4" s="548" t="s">
        <v>288</v>
      </c>
      <c r="K4" s="373"/>
    </row>
    <row r="5" spans="1:11" s="185" customFormat="1" ht="16.5" customHeight="1">
      <c r="A5" s="188"/>
      <c r="B5" s="186"/>
      <c r="C5" s="186"/>
      <c r="D5" s="186"/>
      <c r="E5" s="186"/>
      <c r="F5" s="186"/>
      <c r="G5" s="186"/>
      <c r="H5" s="187"/>
      <c r="I5" s="186"/>
      <c r="J5" s="186"/>
      <c r="K5" s="373"/>
    </row>
    <row r="6" spans="1:11" s="185" customFormat="1" ht="22.5" customHeight="1">
      <c r="A6" s="373" t="s">
        <v>773</v>
      </c>
      <c r="B6" s="374"/>
      <c r="C6" s="374"/>
      <c r="D6" s="374"/>
      <c r="E6" s="374"/>
      <c r="F6" s="374"/>
      <c r="G6" s="374"/>
      <c r="H6" s="374"/>
      <c r="I6" s="374"/>
      <c r="J6" s="374"/>
      <c r="K6" s="373"/>
    </row>
    <row r="7" spans="1:11" s="185" customFormat="1" ht="10.5" customHeight="1">
      <c r="A7" s="374"/>
      <c r="B7" s="374"/>
      <c r="C7" s="374"/>
      <c r="D7" s="374"/>
      <c r="E7" s="374"/>
      <c r="F7" s="374"/>
      <c r="G7" s="374"/>
      <c r="H7" s="374"/>
      <c r="I7" s="374"/>
      <c r="J7" s="374"/>
      <c r="K7" s="373"/>
    </row>
    <row r="8" spans="1:11" s="185" customFormat="1" ht="18" customHeight="1">
      <c r="A8" s="468" t="s">
        <v>774</v>
      </c>
      <c r="B8" s="469" t="s">
        <v>775</v>
      </c>
      <c r="C8" s="583"/>
      <c r="D8" s="583"/>
      <c r="E8" s="583"/>
      <c r="F8" s="583"/>
      <c r="G8" s="583"/>
      <c r="H8" s="583"/>
      <c r="I8" s="583"/>
      <c r="J8" s="583"/>
      <c r="K8" s="373"/>
    </row>
    <row r="9" spans="1:11" s="185" customFormat="1" ht="18" customHeight="1">
      <c r="A9" s="470"/>
      <c r="B9" s="469" t="s">
        <v>776</v>
      </c>
      <c r="C9" s="470"/>
      <c r="D9" s="470"/>
      <c r="E9" s="470"/>
      <c r="F9" s="470"/>
      <c r="G9" s="470"/>
      <c r="H9" s="470"/>
      <c r="I9" s="470"/>
      <c r="J9" s="470"/>
      <c r="K9" s="373"/>
    </row>
    <row r="10" spans="1:11" s="185" customFormat="1" ht="18" customHeight="1">
      <c r="A10" s="471"/>
      <c r="B10" s="469" t="s">
        <v>777</v>
      </c>
      <c r="C10" s="584"/>
      <c r="D10" s="585"/>
      <c r="E10" s="585"/>
      <c r="F10" s="375"/>
      <c r="G10" s="585"/>
      <c r="H10" s="470"/>
      <c r="I10" s="470"/>
      <c r="J10" s="470"/>
      <c r="K10" s="373"/>
    </row>
    <row r="11" spans="1:11" s="185" customFormat="1" ht="18" customHeight="1">
      <c r="A11" s="468"/>
      <c r="B11" s="471" t="s">
        <v>778</v>
      </c>
      <c r="C11" s="470"/>
      <c r="D11" s="470"/>
      <c r="E11" s="470"/>
      <c r="F11" s="470"/>
      <c r="G11" s="470"/>
      <c r="H11" s="470"/>
      <c r="I11" s="470"/>
      <c r="J11" s="470"/>
      <c r="K11" s="373"/>
    </row>
    <row r="12" spans="1:11" s="185" customFormat="1" ht="18" customHeight="1">
      <c r="A12" s="468" t="s">
        <v>779</v>
      </c>
      <c r="B12" s="471" t="s">
        <v>780</v>
      </c>
      <c r="C12" s="470"/>
      <c r="D12" s="470"/>
      <c r="E12" s="470"/>
      <c r="F12" s="470"/>
      <c r="G12" s="470"/>
      <c r="H12" s="470"/>
      <c r="I12" s="470"/>
      <c r="J12" s="470"/>
      <c r="K12" s="373"/>
    </row>
    <row r="13" spans="1:11" s="185" customFormat="1" ht="18" customHeight="1">
      <c r="A13" s="583"/>
      <c r="B13" s="470"/>
      <c r="C13" s="583"/>
      <c r="D13" s="583"/>
      <c r="E13" s="583"/>
      <c r="F13" s="583"/>
      <c r="G13" s="583"/>
      <c r="H13" s="583"/>
      <c r="I13" s="583"/>
      <c r="J13" s="583"/>
      <c r="K13" s="373"/>
    </row>
    <row r="14" spans="1:11" s="185" customFormat="1" ht="18" customHeight="1" thickBot="1">
      <c r="A14" s="471"/>
      <c r="B14" s="374"/>
      <c r="C14" s="374"/>
      <c r="D14" s="374"/>
      <c r="E14" s="374"/>
      <c r="F14" s="374"/>
      <c r="G14" s="374"/>
      <c r="H14" s="374"/>
      <c r="I14" s="374"/>
      <c r="J14" s="374"/>
      <c r="K14" s="373"/>
    </row>
    <row r="15" spans="1:11" s="185" customFormat="1" ht="16.5" customHeight="1">
      <c r="A15" s="3596" t="s">
        <v>781</v>
      </c>
      <c r="B15" s="3597"/>
      <c r="C15" s="3597"/>
      <c r="D15" s="3597"/>
      <c r="E15" s="3598"/>
      <c r="F15" s="3602" t="s">
        <v>782</v>
      </c>
      <c r="G15" s="3604" t="s">
        <v>783</v>
      </c>
      <c r="H15" s="3598"/>
      <c r="I15" s="3606" t="s">
        <v>848</v>
      </c>
      <c r="J15" s="3608" t="s">
        <v>529</v>
      </c>
      <c r="K15" s="373"/>
    </row>
    <row r="16" spans="1:11" s="185" customFormat="1" ht="16.5" customHeight="1" thickBot="1">
      <c r="A16" s="3599"/>
      <c r="B16" s="3600"/>
      <c r="C16" s="3600"/>
      <c r="D16" s="3600"/>
      <c r="E16" s="3601"/>
      <c r="F16" s="3603"/>
      <c r="G16" s="3605"/>
      <c r="H16" s="3601"/>
      <c r="I16" s="3607"/>
      <c r="J16" s="3609"/>
      <c r="K16" s="373"/>
    </row>
    <row r="17" spans="1:11" s="185" customFormat="1" ht="25.05" customHeight="1">
      <c r="A17" s="3614" t="s">
        <v>784</v>
      </c>
      <c r="B17" s="3615"/>
      <c r="C17" s="3615"/>
      <c r="D17" s="3615"/>
      <c r="E17" s="3616"/>
      <c r="F17" s="472" t="s">
        <v>117</v>
      </c>
      <c r="G17" s="473"/>
      <c r="H17" s="474" t="s">
        <v>785</v>
      </c>
      <c r="I17" s="586"/>
      <c r="J17" s="476"/>
      <c r="K17" s="373"/>
    </row>
    <row r="18" spans="1:11" s="185" customFormat="1" ht="25.05" customHeight="1">
      <c r="A18" s="3610" t="s">
        <v>786</v>
      </c>
      <c r="B18" s="3611"/>
      <c r="C18" s="3611"/>
      <c r="D18" s="3611"/>
      <c r="E18" s="3612"/>
      <c r="F18" s="477" t="s">
        <v>117</v>
      </c>
      <c r="G18" s="478"/>
      <c r="H18" s="479" t="s">
        <v>785</v>
      </c>
      <c r="I18" s="587"/>
      <c r="J18" s="481"/>
      <c r="K18" s="373"/>
    </row>
    <row r="19" spans="1:11" s="185" customFormat="1" ht="25.05" customHeight="1">
      <c r="A19" s="3610" t="s">
        <v>787</v>
      </c>
      <c r="B19" s="3611"/>
      <c r="C19" s="3611"/>
      <c r="D19" s="3611"/>
      <c r="E19" s="3612"/>
      <c r="F19" s="477" t="s">
        <v>117</v>
      </c>
      <c r="G19" s="478"/>
      <c r="H19" s="479" t="s">
        <v>785</v>
      </c>
      <c r="I19" s="587"/>
      <c r="J19" s="481"/>
      <c r="K19" s="373"/>
    </row>
    <row r="20" spans="1:11" s="185" customFormat="1" ht="25.05" customHeight="1">
      <c r="A20" s="3610" t="s">
        <v>788</v>
      </c>
      <c r="B20" s="3611"/>
      <c r="C20" s="3611"/>
      <c r="D20" s="3611"/>
      <c r="E20" s="3612"/>
      <c r="F20" s="477" t="s">
        <v>117</v>
      </c>
      <c r="G20" s="478"/>
      <c r="H20" s="479" t="s">
        <v>785</v>
      </c>
      <c r="I20" s="587"/>
      <c r="J20" s="481"/>
      <c r="K20" s="373"/>
    </row>
    <row r="21" spans="1:11" s="185" customFormat="1" ht="25.05" customHeight="1">
      <c r="A21" s="3610" t="s">
        <v>789</v>
      </c>
      <c r="B21" s="3611"/>
      <c r="C21" s="3611"/>
      <c r="D21" s="3611"/>
      <c r="E21" s="3612"/>
      <c r="F21" s="477" t="s">
        <v>117</v>
      </c>
      <c r="G21" s="478"/>
      <c r="H21" s="479" t="s">
        <v>785</v>
      </c>
      <c r="I21" s="587"/>
      <c r="J21" s="481"/>
      <c r="K21" s="373"/>
    </row>
    <row r="22" spans="1:11" s="185" customFormat="1" ht="25.05" customHeight="1">
      <c r="A22" s="3610" t="s">
        <v>790</v>
      </c>
      <c r="B22" s="3611"/>
      <c r="C22" s="3611"/>
      <c r="D22" s="3611"/>
      <c r="E22" s="3612"/>
      <c r="F22" s="477" t="s">
        <v>117</v>
      </c>
      <c r="G22" s="478"/>
      <c r="H22" s="479" t="s">
        <v>785</v>
      </c>
      <c r="I22" s="587"/>
      <c r="J22" s="481"/>
      <c r="K22" s="373"/>
    </row>
    <row r="23" spans="1:11" s="185" customFormat="1" ht="25.05" customHeight="1">
      <c r="A23" s="3610" t="s">
        <v>791</v>
      </c>
      <c r="B23" s="3611"/>
      <c r="C23" s="3611"/>
      <c r="D23" s="3611"/>
      <c r="E23" s="3612"/>
      <c r="F23" s="477" t="s">
        <v>117</v>
      </c>
      <c r="G23" s="478"/>
      <c r="H23" s="479" t="s">
        <v>785</v>
      </c>
      <c r="I23" s="587"/>
      <c r="J23" s="481"/>
      <c r="K23" s="373"/>
    </row>
    <row r="24" spans="1:11" s="185" customFormat="1" ht="25.05" customHeight="1">
      <c r="A24" s="482"/>
      <c r="B24" s="3613" t="s">
        <v>792</v>
      </c>
      <c r="C24" s="3611"/>
      <c r="D24" s="3611"/>
      <c r="E24" s="3612"/>
      <c r="F24" s="477" t="s">
        <v>117</v>
      </c>
      <c r="G24" s="478"/>
      <c r="H24" s="479" t="s">
        <v>785</v>
      </c>
      <c r="I24" s="587"/>
      <c r="J24" s="481"/>
      <c r="K24" s="373"/>
    </row>
    <row r="25" spans="1:11" s="185" customFormat="1" ht="25.05" customHeight="1">
      <c r="A25" s="483" t="s">
        <v>793</v>
      </c>
      <c r="B25" s="3613" t="s">
        <v>794</v>
      </c>
      <c r="C25" s="3611"/>
      <c r="D25" s="3611"/>
      <c r="E25" s="3612"/>
      <c r="F25" s="477" t="s">
        <v>117</v>
      </c>
      <c r="G25" s="478"/>
      <c r="H25" s="479" t="s">
        <v>785</v>
      </c>
      <c r="I25" s="587"/>
      <c r="J25" s="481"/>
      <c r="K25" s="373"/>
    </row>
    <row r="26" spans="1:11" s="185" customFormat="1" ht="25.05" customHeight="1" thickBot="1">
      <c r="A26" s="484"/>
      <c r="B26" s="3613" t="s">
        <v>795</v>
      </c>
      <c r="C26" s="3611"/>
      <c r="D26" s="3611"/>
      <c r="E26" s="3612"/>
      <c r="F26" s="485" t="s">
        <v>117</v>
      </c>
      <c r="G26" s="478"/>
      <c r="H26" s="479" t="s">
        <v>785</v>
      </c>
      <c r="I26" s="587"/>
      <c r="J26" s="481"/>
      <c r="K26" s="373"/>
    </row>
    <row r="27" spans="1:11" s="185" customFormat="1" ht="30" customHeight="1" thickTop="1" thickBot="1">
      <c r="A27" s="453" t="s">
        <v>796</v>
      </c>
      <c r="B27" s="486"/>
      <c r="C27" s="454"/>
      <c r="D27" s="454"/>
      <c r="E27" s="454"/>
      <c r="F27" s="395"/>
      <c r="G27" s="487">
        <f>SUM(G17:G26)</f>
        <v>0</v>
      </c>
      <c r="H27" s="488" t="s">
        <v>797</v>
      </c>
      <c r="I27" s="588">
        <f>SUM(I17:I26)</f>
        <v>0</v>
      </c>
      <c r="J27" s="490"/>
      <c r="K27" s="373"/>
    </row>
    <row r="28" spans="1:11" ht="4.5" customHeight="1"/>
    <row r="29" spans="1:11" ht="16.5" customHeight="1">
      <c r="A29" s="235" t="s">
        <v>749</v>
      </c>
      <c r="B29" s="235"/>
      <c r="C29" s="235"/>
      <c r="D29" s="235"/>
      <c r="E29" s="235"/>
      <c r="F29" s="235"/>
    </row>
    <row r="30" spans="1:11" ht="16.5" customHeight="1">
      <c r="A30" s="235" t="s">
        <v>798</v>
      </c>
      <c r="B30" s="235"/>
      <c r="C30" s="235"/>
      <c r="D30" s="235"/>
      <c r="E30" s="235"/>
      <c r="F30" s="235"/>
    </row>
    <row r="31" spans="1:11" ht="16.5" customHeight="1">
      <c r="A31" s="396"/>
      <c r="B31" s="235"/>
      <c r="C31" s="235"/>
      <c r="D31" s="235"/>
      <c r="E31" s="235"/>
      <c r="F31" s="235"/>
    </row>
  </sheetData>
  <sheetProtection selectLockedCells="1"/>
  <mergeCells count="18">
    <mergeCell ref="A23:E23"/>
    <mergeCell ref="B24:E24"/>
    <mergeCell ref="B25:E25"/>
    <mergeCell ref="B26:E26"/>
    <mergeCell ref="A17:E17"/>
    <mergeCell ref="A18:E18"/>
    <mergeCell ref="A19:E19"/>
    <mergeCell ref="A20:E20"/>
    <mergeCell ref="A21:E21"/>
    <mergeCell ref="A22:E22"/>
    <mergeCell ref="A1:B1"/>
    <mergeCell ref="A2:J2"/>
    <mergeCell ref="F4:I4"/>
    <mergeCell ref="A15:E16"/>
    <mergeCell ref="F15:F16"/>
    <mergeCell ref="G15:H16"/>
    <mergeCell ref="I15:I16"/>
    <mergeCell ref="J15:J16"/>
  </mergeCells>
  <phoneticPr fontId="2"/>
  <dataValidations count="1">
    <dataValidation type="list" allowBlank="1" showInputMessage="1" showErrorMessage="1" sqref="F17:F26" xr:uid="{8E5B30C2-C09C-417D-AF5F-051B65C16AD2}">
      <formula1>"□,■"</formula1>
    </dataValidation>
  </dataValidations>
  <printOptions horizontalCentered="1"/>
  <pageMargins left="0.78740157480314965" right="0.39370078740157483" top="0.59055118110236227" bottom="0.59055118110236227" header="0" footer="0"/>
  <pageSetup paperSize="9" scale="86" orientation="portrait" r:id="rId1"/>
  <headerFooter alignWithMargins="0"/>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61">
    <tabColor theme="5"/>
  </sheetPr>
  <dimension ref="A1:R38"/>
  <sheetViews>
    <sheetView showGridLines="0" view="pageBreakPreview" zoomScaleNormal="100" zoomScaleSheetLayoutView="100" workbookViewId="0">
      <selection activeCell="E7" sqref="E7:H7"/>
    </sheetView>
  </sheetViews>
  <sheetFormatPr defaultColWidth="9.109375" defaultRowHeight="18" customHeight="1"/>
  <cols>
    <col min="1" max="1" width="4.109375" style="692" customWidth="1"/>
    <col min="2" max="10" width="9.5546875" style="692" customWidth="1"/>
    <col min="11" max="11" width="4.109375" style="692" customWidth="1"/>
    <col min="12" max="12" width="11" style="692" bestFit="1" customWidth="1"/>
    <col min="13" max="16384" width="9.109375" style="692"/>
  </cols>
  <sheetData>
    <row r="1" spans="1:18" ht="18" customHeight="1">
      <c r="A1" s="691" t="s">
        <v>1729</v>
      </c>
      <c r="B1" s="691"/>
      <c r="C1" s="691"/>
      <c r="D1" s="691"/>
      <c r="E1" s="691"/>
      <c r="F1" s="691"/>
      <c r="G1" s="691"/>
      <c r="H1" s="691"/>
      <c r="I1" s="691"/>
      <c r="J1" s="691"/>
      <c r="K1" s="691"/>
    </row>
    <row r="2" spans="1:18" ht="18" customHeight="1">
      <c r="A2" s="691"/>
      <c r="B2" s="691"/>
      <c r="C2" s="691"/>
      <c r="D2" s="691"/>
      <c r="E2" s="691"/>
      <c r="F2" s="691"/>
      <c r="G2" s="691"/>
      <c r="H2" s="691"/>
      <c r="I2" s="691"/>
      <c r="J2" s="691"/>
      <c r="K2" s="691"/>
    </row>
    <row r="3" spans="1:18" ht="21" customHeight="1">
      <c r="A3" s="3866" t="s">
        <v>906</v>
      </c>
      <c r="B3" s="3866"/>
      <c r="C3" s="3866"/>
      <c r="D3" s="3866"/>
      <c r="E3" s="3866"/>
      <c r="F3" s="3866"/>
      <c r="G3" s="3866"/>
      <c r="H3" s="3866"/>
      <c r="I3" s="3866"/>
      <c r="J3" s="3866"/>
      <c r="K3" s="3866"/>
    </row>
    <row r="4" spans="1:18" ht="21" customHeight="1">
      <c r="A4" s="693"/>
      <c r="B4" s="693"/>
      <c r="C4" s="693"/>
      <c r="D4" s="693"/>
      <c r="E4" s="693"/>
      <c r="F4" s="693"/>
      <c r="G4" s="693"/>
      <c r="H4" s="693"/>
      <c r="I4" s="693"/>
      <c r="J4" s="693"/>
      <c r="K4" s="693"/>
    </row>
    <row r="5" spans="1:18" ht="18" customHeight="1">
      <c r="A5" s="691"/>
      <c r="B5" s="691"/>
      <c r="C5" s="691"/>
      <c r="D5" s="691"/>
      <c r="F5" s="691"/>
      <c r="G5" s="691"/>
      <c r="H5" s="691"/>
      <c r="I5" s="691"/>
      <c r="J5" s="691"/>
      <c r="K5" s="691"/>
    </row>
    <row r="6" spans="1:18" ht="18" customHeight="1" thickBot="1">
      <c r="A6" s="691"/>
      <c r="B6" s="691"/>
      <c r="C6" s="691"/>
      <c r="D6" s="691"/>
      <c r="E6" s="691"/>
      <c r="F6" s="691"/>
      <c r="G6" s="691"/>
      <c r="H6" s="691"/>
      <c r="I6" s="691"/>
      <c r="J6" s="691"/>
      <c r="K6" s="691"/>
    </row>
    <row r="7" spans="1:18" ht="21" customHeight="1" thickTop="1" thickBot="1">
      <c r="A7" s="691"/>
      <c r="B7" s="691"/>
      <c r="C7" s="691"/>
      <c r="D7" s="694" t="s">
        <v>907</v>
      </c>
      <c r="E7" s="3867"/>
      <c r="F7" s="3867"/>
      <c r="G7" s="3867"/>
      <c r="H7" s="3867"/>
      <c r="I7" s="695" t="s">
        <v>908</v>
      </c>
      <c r="J7" s="691"/>
      <c r="K7" s="691"/>
      <c r="M7" s="1620" t="s">
        <v>1408</v>
      </c>
      <c r="N7" s="1621"/>
      <c r="O7" s="1621"/>
      <c r="P7" s="1621"/>
      <c r="Q7" s="1621"/>
      <c r="R7" s="1622"/>
    </row>
    <row r="8" spans="1:18" ht="18" customHeight="1" thickTop="1"/>
    <row r="9" spans="1:18" ht="18" customHeight="1">
      <c r="B9" s="3868" t="s">
        <v>1793</v>
      </c>
      <c r="C9" s="3868"/>
      <c r="D9" s="3868"/>
      <c r="E9" s="3868"/>
      <c r="F9" s="3868"/>
      <c r="G9" s="3868"/>
      <c r="H9" s="1730"/>
      <c r="I9" s="691" t="s">
        <v>1044</v>
      </c>
      <c r="L9" s="1619" t="s">
        <v>1435</v>
      </c>
    </row>
    <row r="10" spans="1:18" ht="18" customHeight="1">
      <c r="A10" s="1012" t="s">
        <v>269</v>
      </c>
      <c r="B10" s="3870" t="s">
        <v>1794</v>
      </c>
      <c r="C10" s="3870"/>
      <c r="D10" s="3870"/>
      <c r="E10" s="3870"/>
      <c r="F10" s="3870"/>
      <c r="G10" s="3870"/>
      <c r="H10" s="3870"/>
      <c r="I10" s="3870"/>
      <c r="J10" s="3870"/>
      <c r="K10" s="1012"/>
      <c r="M10" s="692" t="s">
        <v>1042</v>
      </c>
    </row>
    <row r="11" spans="1:18" ht="18" customHeight="1">
      <c r="A11" s="1012"/>
      <c r="B11" s="3870" t="s">
        <v>1065</v>
      </c>
      <c r="C11" s="3870"/>
      <c r="D11" s="3870"/>
      <c r="E11" s="3870"/>
      <c r="F11" s="3870"/>
      <c r="G11" s="3870"/>
      <c r="H11" s="3870"/>
      <c r="I11" s="3870"/>
      <c r="J11" s="3870"/>
      <c r="K11" s="1012"/>
    </row>
    <row r="12" spans="1:18" ht="18" customHeight="1">
      <c r="A12" s="1012"/>
      <c r="B12" s="1012"/>
      <c r="C12" s="1012"/>
      <c r="D12" s="1012"/>
      <c r="E12" s="1012"/>
      <c r="F12" s="1012"/>
      <c r="G12" s="1012"/>
      <c r="H12" s="1012"/>
      <c r="I12" s="1012"/>
      <c r="J12" s="1012"/>
      <c r="K12" s="1012"/>
    </row>
    <row r="13" spans="1:18" ht="18" customHeight="1">
      <c r="A13" s="691"/>
      <c r="B13" s="691"/>
      <c r="C13" s="691"/>
      <c r="D13" s="691"/>
      <c r="E13" s="691"/>
      <c r="F13" s="691"/>
      <c r="G13" s="691"/>
      <c r="H13" s="691"/>
      <c r="I13" s="691"/>
      <c r="J13" s="691"/>
      <c r="K13" s="691"/>
    </row>
    <row r="14" spans="1:18" ht="18" customHeight="1">
      <c r="A14" s="691"/>
      <c r="B14" s="691"/>
      <c r="C14" s="691"/>
      <c r="D14" s="691"/>
      <c r="E14" s="691"/>
      <c r="F14" s="691"/>
      <c r="G14" s="691"/>
      <c r="H14" s="691"/>
      <c r="I14" s="691"/>
      <c r="J14" s="691"/>
      <c r="K14" s="691"/>
    </row>
    <row r="15" spans="1:18" ht="18" customHeight="1">
      <c r="A15" s="691"/>
      <c r="B15" s="691"/>
      <c r="C15" s="691"/>
      <c r="D15" s="691"/>
      <c r="E15" s="691"/>
      <c r="F15" s="691"/>
      <c r="G15" s="691"/>
      <c r="H15" s="3868" t="s">
        <v>1043</v>
      </c>
      <c r="I15" s="3868"/>
      <c r="J15" s="3868"/>
      <c r="K15" s="3868"/>
    </row>
    <row r="16" spans="1:18" ht="18" customHeight="1">
      <c r="A16" s="691"/>
      <c r="B16" s="691"/>
      <c r="C16" s="691"/>
      <c r="D16" s="691"/>
      <c r="E16" s="691"/>
      <c r="F16" s="691"/>
      <c r="G16" s="691"/>
      <c r="H16" s="691"/>
      <c r="I16" s="691"/>
      <c r="J16" s="691"/>
      <c r="K16" s="691"/>
    </row>
    <row r="17" spans="1:12" ht="18" customHeight="1">
      <c r="A17" s="691" t="s">
        <v>1431</v>
      </c>
      <c r="B17" s="691"/>
      <c r="C17" s="691"/>
      <c r="D17" s="691"/>
      <c r="E17" s="691"/>
      <c r="F17" s="691"/>
      <c r="G17" s="691"/>
      <c r="H17" s="691"/>
      <c r="I17" s="691"/>
      <c r="J17" s="691"/>
      <c r="K17" s="691"/>
    </row>
    <row r="18" spans="1:12" ht="18" customHeight="1">
      <c r="A18" s="691" t="s">
        <v>1</v>
      </c>
      <c r="B18" s="691"/>
      <c r="C18" s="691"/>
      <c r="D18" s="691"/>
      <c r="E18" s="691"/>
      <c r="F18" s="691"/>
      <c r="G18" s="691"/>
      <c r="H18" s="691"/>
      <c r="I18" s="691"/>
      <c r="J18" s="691"/>
      <c r="K18" s="691"/>
    </row>
    <row r="19" spans="1:12" ht="18" customHeight="1">
      <c r="A19" s="691"/>
      <c r="B19" s="691"/>
      <c r="C19" s="691"/>
      <c r="D19" s="691"/>
      <c r="E19" s="691"/>
      <c r="F19" s="691"/>
      <c r="G19" s="691"/>
      <c r="H19" s="691"/>
      <c r="I19" s="691"/>
      <c r="J19" s="691"/>
      <c r="K19" s="691"/>
    </row>
    <row r="20" spans="1:12" ht="18" customHeight="1">
      <c r="A20" s="691"/>
      <c r="B20" s="691"/>
      <c r="C20" s="691"/>
      <c r="D20" s="691"/>
      <c r="E20" s="691"/>
      <c r="F20" s="696" t="s">
        <v>909</v>
      </c>
      <c r="G20" s="3869" t="str">
        <f>IF(基本情報!H21="","〒",CONCATENATE("〒",基本情報!H21))</f>
        <v>〒</v>
      </c>
      <c r="H20" s="3869"/>
      <c r="I20" s="691"/>
      <c r="J20" s="691"/>
      <c r="K20" s="691"/>
    </row>
    <row r="21" spans="1:12" ht="18" customHeight="1">
      <c r="A21" s="691"/>
      <c r="B21" s="691"/>
      <c r="C21" s="691"/>
      <c r="D21" s="691"/>
      <c r="E21" s="691"/>
      <c r="F21" s="691"/>
      <c r="G21" s="3871" t="str">
        <f>IF(基本情報!G22="","",基本情報!G22)</f>
        <v/>
      </c>
      <c r="H21" s="3871"/>
      <c r="I21" s="3871"/>
      <c r="J21" s="3871"/>
      <c r="K21" s="3871"/>
    </row>
    <row r="22" spans="1:12" ht="18" customHeight="1">
      <c r="A22" s="691"/>
      <c r="B22" s="691"/>
      <c r="C22" s="691"/>
      <c r="D22" s="691"/>
      <c r="E22" s="691"/>
      <c r="F22" s="691"/>
      <c r="G22" s="3871"/>
      <c r="H22" s="3871"/>
      <c r="I22" s="3871"/>
      <c r="J22" s="3871"/>
      <c r="K22" s="3871"/>
    </row>
    <row r="23" spans="1:12" ht="18" customHeight="1">
      <c r="A23" s="691"/>
      <c r="B23" s="691"/>
      <c r="C23" s="691"/>
      <c r="D23" s="691"/>
      <c r="E23" s="691"/>
      <c r="F23" s="696" t="s">
        <v>910</v>
      </c>
      <c r="G23" s="3871">
        <f>IF(基本情報!G15="","",IF(基本情報!G15="個人",基本情報!G20,基本情報!G17))</f>
        <v>0</v>
      </c>
      <c r="H23" s="3871"/>
      <c r="I23" s="3871"/>
      <c r="J23" s="3871"/>
      <c r="K23" s="3871"/>
    </row>
    <row r="24" spans="1:12" ht="18" customHeight="1">
      <c r="A24" s="691"/>
      <c r="B24" s="691"/>
      <c r="C24" s="691"/>
      <c r="D24" s="691"/>
      <c r="E24" s="691"/>
      <c r="F24" s="691"/>
      <c r="G24" s="3871"/>
      <c r="H24" s="3871"/>
      <c r="I24" s="3871"/>
      <c r="J24" s="3871"/>
      <c r="K24" s="3871"/>
    </row>
    <row r="25" spans="1:12" ht="18" customHeight="1">
      <c r="A25" s="691"/>
      <c r="B25" s="691"/>
      <c r="C25" s="691"/>
      <c r="D25" s="691"/>
      <c r="E25" s="691"/>
      <c r="F25" s="696" t="s">
        <v>911</v>
      </c>
      <c r="G25" s="3871" t="str">
        <f>IF(基本情報!G15="個人","",CONCATENATE(基本情報!G18,"　",基本情報!G20))</f>
        <v>　</v>
      </c>
      <c r="H25" s="3871"/>
      <c r="I25" s="3871"/>
      <c r="J25" s="3871"/>
      <c r="K25" s="691"/>
    </row>
    <row r="26" spans="1:12" ht="18" customHeight="1">
      <c r="A26" s="691"/>
      <c r="B26" s="691"/>
      <c r="C26" s="691"/>
      <c r="D26" s="691"/>
      <c r="E26" s="691"/>
      <c r="F26" s="691"/>
      <c r="G26" s="3871"/>
      <c r="H26" s="3871"/>
      <c r="I26" s="3871"/>
      <c r="J26" s="3871"/>
      <c r="K26" s="691"/>
    </row>
    <row r="27" spans="1:12" ht="18" customHeight="1">
      <c r="A27" s="691" t="s">
        <v>912</v>
      </c>
      <c r="B27" s="691"/>
      <c r="C27" s="691"/>
      <c r="D27" s="691"/>
      <c r="E27" s="691"/>
      <c r="F27" s="691"/>
      <c r="G27" s="691"/>
      <c r="H27" s="691"/>
      <c r="I27" s="691"/>
      <c r="J27" s="691"/>
      <c r="K27" s="691"/>
    </row>
    <row r="28" spans="1:12" ht="18" customHeight="1">
      <c r="A28" s="691"/>
      <c r="B28" s="691"/>
      <c r="C28" s="691"/>
      <c r="D28" s="691"/>
      <c r="E28" s="691"/>
      <c r="F28" s="691"/>
      <c r="G28" s="691"/>
      <c r="H28" s="691"/>
      <c r="I28" s="691"/>
      <c r="J28" s="691"/>
      <c r="K28" s="691"/>
    </row>
    <row r="29" spans="1:12" ht="21" customHeight="1">
      <c r="A29" s="691"/>
      <c r="B29" s="3872" t="s">
        <v>913</v>
      </c>
      <c r="C29" s="3872"/>
      <c r="D29" s="3872" t="s">
        <v>915</v>
      </c>
      <c r="E29" s="3872"/>
      <c r="F29" s="3872"/>
      <c r="G29" s="3872"/>
      <c r="H29" s="3872" t="s">
        <v>1040</v>
      </c>
      <c r="I29" s="3872"/>
      <c r="J29" s="3872"/>
      <c r="K29" s="691"/>
      <c r="L29" s="692" t="s">
        <v>1581</v>
      </c>
    </row>
    <row r="30" spans="1:12" ht="33" customHeight="1">
      <c r="A30" s="691"/>
      <c r="B30" s="3872"/>
      <c r="C30" s="3872"/>
      <c r="D30" s="1011"/>
      <c r="E30" s="1011"/>
      <c r="F30" s="1011"/>
      <c r="G30" s="1011"/>
      <c r="H30" s="1011"/>
      <c r="I30" s="1011"/>
      <c r="J30" s="1011"/>
      <c r="K30" s="691"/>
      <c r="L30" s="692" t="s">
        <v>1582</v>
      </c>
    </row>
    <row r="31" spans="1:12" ht="21" customHeight="1">
      <c r="A31" s="691"/>
      <c r="B31" s="3872"/>
      <c r="C31" s="3872"/>
      <c r="D31" s="3877" t="s">
        <v>1041</v>
      </c>
      <c r="E31" s="3877"/>
      <c r="F31" s="3877"/>
      <c r="G31" s="3877"/>
      <c r="H31" s="3877" t="s">
        <v>914</v>
      </c>
      <c r="I31" s="3877"/>
      <c r="J31" s="3877"/>
      <c r="K31" s="691"/>
    </row>
    <row r="32" spans="1:12" ht="33" customHeight="1">
      <c r="A32" s="691"/>
      <c r="B32" s="3872"/>
      <c r="C32" s="3873"/>
      <c r="D32" s="3873"/>
      <c r="E32" s="3874"/>
      <c r="F32" s="3874"/>
      <c r="G32" s="3875"/>
      <c r="H32" s="3873"/>
      <c r="I32" s="3874"/>
      <c r="J32" s="3875"/>
      <c r="K32" s="691"/>
    </row>
    <row r="33" spans="1:14" ht="33" customHeight="1">
      <c r="A33" s="691"/>
      <c r="B33" s="3872" t="s">
        <v>916</v>
      </c>
      <c r="C33" s="3872"/>
      <c r="D33" s="3878" t="s">
        <v>1037</v>
      </c>
      <c r="E33" s="3878"/>
      <c r="F33" s="3878"/>
      <c r="G33" s="3878"/>
      <c r="H33" s="3878"/>
      <c r="I33" s="3878"/>
      <c r="J33" s="3878"/>
      <c r="K33" s="691"/>
      <c r="N33" s="692" t="s">
        <v>1758</v>
      </c>
    </row>
    <row r="34" spans="1:14" ht="33" customHeight="1">
      <c r="A34" s="691"/>
      <c r="B34" s="3872" t="s">
        <v>917</v>
      </c>
      <c r="C34" s="3872"/>
      <c r="D34" s="707"/>
      <c r="E34" s="707"/>
      <c r="F34" s="707"/>
      <c r="G34" s="707"/>
      <c r="H34" s="707"/>
      <c r="I34" s="707"/>
      <c r="J34" s="707"/>
      <c r="K34" s="691"/>
    </row>
    <row r="35" spans="1:14" ht="33" customHeight="1">
      <c r="A35" s="691"/>
      <c r="B35" s="3872" t="s">
        <v>1038</v>
      </c>
      <c r="C35" s="3872"/>
      <c r="D35" s="3876"/>
      <c r="E35" s="3876"/>
      <c r="F35" s="3876"/>
      <c r="G35" s="3876"/>
      <c r="H35" s="3876"/>
      <c r="I35" s="3876"/>
      <c r="J35" s="3876"/>
      <c r="K35" s="691"/>
    </row>
    <row r="36" spans="1:14" ht="33" customHeight="1">
      <c r="A36" s="691"/>
      <c r="B36" s="3872" t="s">
        <v>1039</v>
      </c>
      <c r="C36" s="3872"/>
      <c r="D36" s="3876"/>
      <c r="E36" s="3876"/>
      <c r="F36" s="3876"/>
      <c r="G36" s="3876"/>
      <c r="H36" s="3876"/>
      <c r="I36" s="3876"/>
      <c r="J36" s="3876"/>
      <c r="K36" s="691"/>
    </row>
    <row r="37" spans="1:14" ht="18" customHeight="1">
      <c r="A37" s="691"/>
      <c r="B37" s="691"/>
      <c r="C37" s="691"/>
      <c r="D37" s="691"/>
      <c r="E37" s="691"/>
      <c r="F37" s="691"/>
      <c r="G37" s="691"/>
      <c r="H37" s="691"/>
      <c r="I37" s="691"/>
      <c r="J37" s="691"/>
      <c r="K37" s="691"/>
    </row>
    <row r="38" spans="1:14" ht="18" customHeight="1">
      <c r="A38" s="691"/>
      <c r="B38" s="691"/>
      <c r="C38" s="691"/>
      <c r="D38" s="691"/>
      <c r="E38" s="691"/>
      <c r="F38" s="691"/>
      <c r="G38" s="691"/>
      <c r="H38" s="691"/>
      <c r="I38" s="691"/>
      <c r="J38" s="691"/>
      <c r="K38" s="691"/>
    </row>
  </sheetData>
  <mergeCells count="24">
    <mergeCell ref="B36:C36"/>
    <mergeCell ref="D36:J36"/>
    <mergeCell ref="D31:G31"/>
    <mergeCell ref="H31:J31"/>
    <mergeCell ref="B33:C33"/>
    <mergeCell ref="D33:J33"/>
    <mergeCell ref="B34:C34"/>
    <mergeCell ref="B35:C35"/>
    <mergeCell ref="D35:J35"/>
    <mergeCell ref="G21:K22"/>
    <mergeCell ref="G23:K24"/>
    <mergeCell ref="G25:J26"/>
    <mergeCell ref="B29:C32"/>
    <mergeCell ref="D29:G29"/>
    <mergeCell ref="H29:J29"/>
    <mergeCell ref="D32:G32"/>
    <mergeCell ref="H32:J32"/>
    <mergeCell ref="A3:K3"/>
    <mergeCell ref="E7:H7"/>
    <mergeCell ref="H15:K15"/>
    <mergeCell ref="G20:H20"/>
    <mergeCell ref="B10:J10"/>
    <mergeCell ref="B11:J11"/>
    <mergeCell ref="B9:G9"/>
  </mergeCells>
  <phoneticPr fontId="2"/>
  <dataValidations count="2">
    <dataValidation imeMode="fullKatakana" allowBlank="1" showInputMessage="1" showErrorMessage="1" sqref="D35:J35" xr:uid="{00000000-0002-0000-3500-000000000000}"/>
    <dataValidation imeMode="hiragana" allowBlank="1" showInputMessage="1" showErrorMessage="1" sqref="D36:J36" xr:uid="{E1260A24-97EC-4962-88EF-C51110F2EF65}"/>
  </dataValidations>
  <pageMargins left="0.98425196850393704" right="0.39370078740157483" top="0.59055118110236227" bottom="0.59055118110236227" header="0" footer="0"/>
  <pageSetup paperSize="9" fitToWidth="0"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99FF99"/>
  </sheetPr>
  <dimension ref="A1:G34"/>
  <sheetViews>
    <sheetView showGridLines="0" view="pageBreakPreview" zoomScaleNormal="100" zoomScaleSheetLayoutView="100" workbookViewId="0">
      <selection activeCell="D10" sqref="D10"/>
    </sheetView>
  </sheetViews>
  <sheetFormatPr defaultColWidth="9.5546875" defaultRowHeight="18"/>
  <cols>
    <col min="1" max="2" width="12.109375" style="42" customWidth="1"/>
    <col min="3" max="3" width="2.6640625" style="42" customWidth="1"/>
    <col min="4" max="4" width="11.5546875" style="42" customWidth="1"/>
    <col min="5" max="5" width="2.6640625" style="42" customWidth="1"/>
    <col min="6" max="6" width="35.5546875" style="42" customWidth="1"/>
    <col min="7" max="7" width="17.6640625" style="42" customWidth="1"/>
    <col min="8" max="16384" width="9.5546875" style="42"/>
  </cols>
  <sheetData>
    <row r="1" spans="1:7" ht="15" customHeight="1">
      <c r="A1" s="56"/>
      <c r="B1" s="56"/>
      <c r="C1" s="56"/>
      <c r="D1" s="56"/>
      <c r="E1" s="56"/>
      <c r="F1" s="56"/>
      <c r="G1" s="897" t="s">
        <v>867</v>
      </c>
    </row>
    <row r="2" spans="1:7" ht="18" customHeight="1">
      <c r="A2" s="897"/>
      <c r="B2" s="56"/>
      <c r="C2" s="56"/>
      <c r="D2" s="56"/>
      <c r="E2" s="56"/>
      <c r="F2" s="56"/>
      <c r="G2" s="56"/>
    </row>
    <row r="3" spans="1:7" ht="18.75" customHeight="1">
      <c r="A3" s="2120" t="s">
        <v>138</v>
      </c>
      <c r="B3" s="2121"/>
      <c r="C3" s="2121"/>
      <c r="D3" s="2121"/>
      <c r="E3" s="2121"/>
      <c r="F3" s="2121"/>
      <c r="G3" s="2121"/>
    </row>
    <row r="4" spans="1:7" ht="18" customHeight="1">
      <c r="A4" s="43"/>
      <c r="B4" s="56"/>
      <c r="C4" s="56"/>
      <c r="D4" s="56"/>
      <c r="E4" s="56"/>
      <c r="F4" s="56"/>
      <c r="G4" s="56"/>
    </row>
    <row r="5" spans="1:7" ht="15" customHeight="1">
      <c r="A5" s="43"/>
      <c r="B5" s="56"/>
      <c r="C5" s="56"/>
      <c r="D5" s="56"/>
      <c r="E5" s="56"/>
      <c r="F5" s="56"/>
      <c r="G5" s="56"/>
    </row>
    <row r="6" spans="1:7" ht="15" customHeight="1">
      <c r="A6" s="43"/>
      <c r="B6" s="56"/>
      <c r="C6" s="56"/>
      <c r="D6" s="56"/>
      <c r="E6" s="56"/>
      <c r="F6" s="56"/>
      <c r="G6" s="56"/>
    </row>
    <row r="7" spans="1:7" ht="15" customHeight="1">
      <c r="A7" s="2122" t="s">
        <v>132</v>
      </c>
      <c r="B7" s="2121"/>
      <c r="C7" s="2121"/>
      <c r="D7" s="2121"/>
      <c r="E7" s="2121"/>
      <c r="F7" s="2121"/>
      <c r="G7" s="2121"/>
    </row>
    <row r="8" spans="1:7" ht="18" customHeight="1">
      <c r="A8" s="44" t="s">
        <v>139</v>
      </c>
      <c r="B8" s="44" t="s">
        <v>140</v>
      </c>
      <c r="C8" s="2123" t="s">
        <v>141</v>
      </c>
      <c r="D8" s="2124"/>
      <c r="E8" s="2125"/>
      <c r="F8" s="44" t="s">
        <v>142</v>
      </c>
      <c r="G8" s="44" t="s">
        <v>143</v>
      </c>
    </row>
    <row r="9" spans="1:7" ht="75" customHeight="1">
      <c r="A9" s="2126" t="s">
        <v>144</v>
      </c>
      <c r="B9" s="2127"/>
      <c r="C9" s="45" t="s">
        <v>113</v>
      </c>
      <c r="D9" s="46"/>
      <c r="E9" s="47" t="s">
        <v>114</v>
      </c>
      <c r="F9" s="2128"/>
      <c r="G9" s="2128"/>
    </row>
    <row r="10" spans="1:7" ht="75" customHeight="1">
      <c r="A10" s="2126"/>
      <c r="B10" s="2127"/>
      <c r="C10" s="48"/>
      <c r="D10" s="49"/>
      <c r="E10" s="50"/>
      <c r="F10" s="2128"/>
      <c r="G10" s="2128"/>
    </row>
    <row r="11" spans="1:7" ht="75" customHeight="1">
      <c r="A11" s="2126" t="s">
        <v>145</v>
      </c>
      <c r="B11" s="2127"/>
      <c r="C11" s="45" t="s">
        <v>113</v>
      </c>
      <c r="D11" s="46"/>
      <c r="E11" s="47" t="s">
        <v>114</v>
      </c>
      <c r="F11" s="2128"/>
      <c r="G11" s="2128"/>
    </row>
    <row r="12" spans="1:7" ht="75" customHeight="1">
      <c r="A12" s="2126"/>
      <c r="B12" s="2127"/>
      <c r="C12" s="48"/>
      <c r="D12" s="49"/>
      <c r="E12" s="50"/>
      <c r="F12" s="2128"/>
      <c r="G12" s="2128"/>
    </row>
    <row r="13" spans="1:7" ht="20.25" customHeight="1">
      <c r="A13" s="2126" t="s">
        <v>146</v>
      </c>
      <c r="B13" s="2129"/>
      <c r="C13" s="45" t="s">
        <v>113</v>
      </c>
      <c r="D13" s="1737"/>
      <c r="E13" s="47" t="s">
        <v>114</v>
      </c>
      <c r="F13" s="2132"/>
      <c r="G13" s="2132"/>
    </row>
    <row r="14" spans="1:7" ht="20.25" customHeight="1">
      <c r="A14" s="2126"/>
      <c r="B14" s="2129"/>
      <c r="C14" s="48"/>
      <c r="D14" s="1738"/>
      <c r="E14" s="50"/>
      <c r="F14" s="2132"/>
      <c r="G14" s="2132"/>
    </row>
    <row r="15" spans="1:7" ht="7.5" customHeight="1">
      <c r="A15" s="51"/>
      <c r="B15" s="52"/>
      <c r="C15" s="53"/>
      <c r="D15" s="53"/>
      <c r="E15" s="53"/>
      <c r="F15" s="51"/>
      <c r="G15" s="51"/>
    </row>
    <row r="16" spans="1:7" ht="15" customHeight="1">
      <c r="A16" s="2130" t="s">
        <v>134</v>
      </c>
      <c r="B16" s="2131"/>
      <c r="C16" s="2131"/>
      <c r="D16" s="2131"/>
      <c r="E16" s="2131"/>
      <c r="F16" s="2131"/>
      <c r="G16" s="2131"/>
    </row>
    <row r="17" spans="1:7" ht="15" customHeight="1">
      <c r="A17" s="2130" t="s">
        <v>147</v>
      </c>
      <c r="B17" s="2131"/>
      <c r="C17" s="2131"/>
      <c r="D17" s="2131"/>
      <c r="E17" s="2131"/>
      <c r="F17" s="2131"/>
      <c r="G17" s="2131"/>
    </row>
    <row r="18" spans="1:7" ht="15" customHeight="1">
      <c r="A18" s="2130" t="s">
        <v>148</v>
      </c>
      <c r="B18" s="2131"/>
      <c r="C18" s="2131"/>
      <c r="D18" s="2131"/>
      <c r="E18" s="2131"/>
      <c r="F18" s="2131"/>
      <c r="G18" s="2131"/>
    </row>
    <row r="19" spans="1:7" ht="15" customHeight="1">
      <c r="A19" s="2130" t="s">
        <v>149</v>
      </c>
      <c r="B19" s="2131"/>
      <c r="C19" s="2131"/>
      <c r="D19" s="2131"/>
      <c r="E19" s="2131"/>
      <c r="F19" s="2131"/>
      <c r="G19" s="2131"/>
    </row>
    <row r="20" spans="1:7" ht="15" customHeight="1">
      <c r="A20" s="2130" t="s">
        <v>150</v>
      </c>
      <c r="B20" s="2131"/>
      <c r="C20" s="2131"/>
      <c r="D20" s="2131"/>
      <c r="E20" s="2131"/>
      <c r="F20" s="2131"/>
      <c r="G20" s="2131"/>
    </row>
    <row r="21" spans="1:7" ht="15" customHeight="1">
      <c r="A21" s="2130" t="s">
        <v>151</v>
      </c>
      <c r="B21" s="2131"/>
      <c r="C21" s="2131"/>
      <c r="D21" s="2131"/>
      <c r="E21" s="2131"/>
      <c r="F21" s="2131"/>
      <c r="G21" s="2131"/>
    </row>
    <row r="22" spans="1:7">
      <c r="A22" s="54"/>
      <c r="B22" s="56"/>
      <c r="C22" s="56"/>
      <c r="D22" s="56"/>
      <c r="E22" s="56"/>
      <c r="F22" s="56"/>
      <c r="G22" s="56"/>
    </row>
    <row r="23" spans="1:7">
      <c r="A23" s="54"/>
      <c r="B23" s="56"/>
      <c r="C23" s="56"/>
      <c r="D23" s="56"/>
      <c r="E23" s="56"/>
      <c r="F23" s="56"/>
      <c r="G23" s="56"/>
    </row>
    <row r="24" spans="1:7">
      <c r="A24" s="54"/>
      <c r="B24" s="56"/>
      <c r="C24" s="56"/>
      <c r="D24" s="56"/>
      <c r="E24" s="56"/>
      <c r="F24" s="56"/>
      <c r="G24" s="56"/>
    </row>
    <row r="25" spans="1:7">
      <c r="A25" s="54"/>
      <c r="B25" s="56"/>
      <c r="C25" s="56"/>
      <c r="D25" s="56"/>
      <c r="E25" s="56"/>
      <c r="F25" s="56"/>
      <c r="G25" s="56"/>
    </row>
    <row r="26" spans="1:7">
      <c r="A26" s="54"/>
      <c r="B26" s="56"/>
      <c r="C26" s="56"/>
      <c r="D26" s="56"/>
      <c r="E26" s="56"/>
      <c r="F26" s="56"/>
      <c r="G26" s="56"/>
    </row>
    <row r="27" spans="1:7">
      <c r="A27" s="54"/>
      <c r="B27" s="56"/>
      <c r="C27" s="56"/>
      <c r="D27" s="56"/>
      <c r="E27" s="56"/>
      <c r="F27" s="56"/>
      <c r="G27" s="56"/>
    </row>
    <row r="28" spans="1:7" ht="13.5" customHeight="1">
      <c r="A28" s="56"/>
      <c r="B28" s="56"/>
      <c r="C28" s="56"/>
      <c r="D28" s="56"/>
      <c r="E28" s="56"/>
      <c r="F28" s="56"/>
      <c r="G28" s="56"/>
    </row>
    <row r="29" spans="1:7">
      <c r="A29" s="56"/>
      <c r="B29" s="56"/>
      <c r="C29" s="56"/>
      <c r="D29" s="56"/>
      <c r="E29" s="56"/>
      <c r="F29" s="56"/>
      <c r="G29" s="56"/>
    </row>
    <row r="30" spans="1:7">
      <c r="A30" s="56"/>
      <c r="B30" s="56"/>
      <c r="C30" s="56"/>
      <c r="D30" s="56"/>
      <c r="E30" s="56"/>
      <c r="F30" s="56"/>
      <c r="G30" s="56"/>
    </row>
    <row r="31" spans="1:7">
      <c r="A31" s="56"/>
      <c r="B31" s="56"/>
      <c r="C31" s="56"/>
      <c r="D31" s="56"/>
      <c r="E31" s="56"/>
      <c r="F31" s="56"/>
      <c r="G31" s="56"/>
    </row>
    <row r="32" spans="1:7">
      <c r="A32" s="56"/>
      <c r="B32" s="56"/>
      <c r="C32" s="56"/>
      <c r="D32" s="56"/>
      <c r="E32" s="56"/>
      <c r="F32" s="56"/>
      <c r="G32" s="56"/>
    </row>
    <row r="33" spans="1:7">
      <c r="A33" s="2117" t="str">
        <f>IF(基本情報!D13="","事業名：　　　　　　　　　　　　　　　　　　　　",CONCATENATE("事業名：","",基本情報!D13))</f>
        <v>事業名：　　　　　　　　　　　　　　　　　　　　</v>
      </c>
      <c r="B33" s="2117"/>
      <c r="C33" s="2117"/>
      <c r="D33" s="2117"/>
      <c r="E33" s="2117"/>
      <c r="F33" s="2117"/>
      <c r="G33" s="2117"/>
    </row>
    <row r="34" spans="1:7">
      <c r="A34" s="56"/>
      <c r="B34" s="56"/>
      <c r="C34" s="56"/>
      <c r="D34" s="56"/>
      <c r="E34" s="56"/>
      <c r="F34" s="56"/>
      <c r="G34" s="56"/>
    </row>
  </sheetData>
  <mergeCells count="21">
    <mergeCell ref="B11:B12"/>
    <mergeCell ref="B13:B14"/>
    <mergeCell ref="A33:G33"/>
    <mergeCell ref="G11:G12"/>
    <mergeCell ref="A13:A14"/>
    <mergeCell ref="A21:G21"/>
    <mergeCell ref="A17:G17"/>
    <mergeCell ref="F13:G14"/>
    <mergeCell ref="A19:G19"/>
    <mergeCell ref="F11:F12"/>
    <mergeCell ref="A20:G20"/>
    <mergeCell ref="A18:G18"/>
    <mergeCell ref="A11:A12"/>
    <mergeCell ref="A16:G16"/>
    <mergeCell ref="A3:G3"/>
    <mergeCell ref="A7:G7"/>
    <mergeCell ref="C8:E8"/>
    <mergeCell ref="A9:A10"/>
    <mergeCell ref="B9:B10"/>
    <mergeCell ref="F9:F10"/>
    <mergeCell ref="G9:G10"/>
  </mergeCells>
  <phoneticPr fontId="2"/>
  <printOptions horizontalCentered="1"/>
  <pageMargins left="0.59055118110236227" right="0.59055118110236227" top="0.59055118110236227" bottom="0.59055118110236227" header="0" footer="0"/>
  <pageSetup paperSize="9" scale="97" fitToWidth="0"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E1B2B-27E2-45C5-8047-19903664F43F}">
  <sheetPr>
    <tabColor theme="9" tint="-0.249977111117893"/>
  </sheetPr>
  <dimension ref="A1:G39"/>
  <sheetViews>
    <sheetView view="pageBreakPreview" zoomScaleNormal="100" zoomScaleSheetLayoutView="100" workbookViewId="0">
      <selection activeCell="A5" sqref="A5:E29"/>
    </sheetView>
  </sheetViews>
  <sheetFormatPr defaultColWidth="10.33203125" defaultRowHeight="13.2"/>
  <cols>
    <col min="1" max="5" width="20.6640625" style="1719" customWidth="1"/>
    <col min="6" max="16384" width="10.33203125" style="1719"/>
  </cols>
  <sheetData>
    <row r="1" spans="1:6" ht="18" customHeight="1">
      <c r="E1" s="607" t="s">
        <v>924</v>
      </c>
    </row>
    <row r="2" spans="1:6" ht="18" customHeight="1">
      <c r="A2" s="1719" t="s">
        <v>269</v>
      </c>
    </row>
    <row r="3" spans="1:6" ht="21" customHeight="1">
      <c r="A3" s="2142" t="s">
        <v>1661</v>
      </c>
      <c r="B3" s="2142"/>
      <c r="C3" s="2142"/>
      <c r="D3" s="2142"/>
      <c r="E3" s="2142"/>
      <c r="F3" s="1806" t="s">
        <v>1735</v>
      </c>
    </row>
    <row r="4" spans="1:6" ht="21" customHeight="1" thickBot="1">
      <c r="A4" s="2143" t="s">
        <v>1786</v>
      </c>
      <c r="B4" s="2143"/>
      <c r="C4" s="2143"/>
      <c r="D4" s="2143"/>
      <c r="E4" s="2143"/>
      <c r="F4" s="1792" t="s">
        <v>1716</v>
      </c>
    </row>
    <row r="5" spans="1:6" ht="25.05" customHeight="1">
      <c r="A5" s="2133"/>
      <c r="B5" s="2134"/>
      <c r="C5" s="2134"/>
      <c r="D5" s="2134"/>
      <c r="E5" s="2135"/>
    </row>
    <row r="6" spans="1:6" ht="25.05" customHeight="1">
      <c r="A6" s="2136"/>
      <c r="B6" s="2137"/>
      <c r="C6" s="2137"/>
      <c r="D6" s="2137"/>
      <c r="E6" s="2138"/>
    </row>
    <row r="7" spans="1:6" ht="25.05" customHeight="1">
      <c r="A7" s="2136"/>
      <c r="B7" s="2137"/>
      <c r="C7" s="2137"/>
      <c r="D7" s="2137"/>
      <c r="E7" s="2138"/>
    </row>
    <row r="8" spans="1:6" ht="25.05" customHeight="1">
      <c r="A8" s="2136"/>
      <c r="B8" s="2137"/>
      <c r="C8" s="2137"/>
      <c r="D8" s="2137"/>
      <c r="E8" s="2138"/>
    </row>
    <row r="9" spans="1:6" ht="25.05" customHeight="1">
      <c r="A9" s="2136"/>
      <c r="B9" s="2137"/>
      <c r="C9" s="2137"/>
      <c r="D9" s="2137"/>
      <c r="E9" s="2138"/>
    </row>
    <row r="10" spans="1:6" ht="25.05" customHeight="1">
      <c r="A10" s="2136"/>
      <c r="B10" s="2137"/>
      <c r="C10" s="2137"/>
      <c r="D10" s="2137"/>
      <c r="E10" s="2138"/>
    </row>
    <row r="11" spans="1:6" ht="25.05" customHeight="1">
      <c r="A11" s="2136"/>
      <c r="B11" s="2137"/>
      <c r="C11" s="2137"/>
      <c r="D11" s="2137"/>
      <c r="E11" s="2138"/>
    </row>
    <row r="12" spans="1:6" ht="25.05" customHeight="1">
      <c r="A12" s="2136"/>
      <c r="B12" s="2137"/>
      <c r="C12" s="2137"/>
      <c r="D12" s="2137"/>
      <c r="E12" s="2138"/>
    </row>
    <row r="13" spans="1:6" ht="25.05" customHeight="1">
      <c r="A13" s="2136"/>
      <c r="B13" s="2137"/>
      <c r="C13" s="2137"/>
      <c r="D13" s="2137"/>
      <c r="E13" s="2138"/>
    </row>
    <row r="14" spans="1:6" ht="25.05" customHeight="1">
      <c r="A14" s="2136"/>
      <c r="B14" s="2137"/>
      <c r="C14" s="2137"/>
      <c r="D14" s="2137"/>
      <c r="E14" s="2138"/>
    </row>
    <row r="15" spans="1:6" ht="25.05" customHeight="1">
      <c r="A15" s="2136"/>
      <c r="B15" s="2137"/>
      <c r="C15" s="2137"/>
      <c r="D15" s="2137"/>
      <c r="E15" s="2138"/>
    </row>
    <row r="16" spans="1:6" ht="25.05" customHeight="1">
      <c r="A16" s="2136"/>
      <c r="B16" s="2137"/>
      <c r="C16" s="2137"/>
      <c r="D16" s="2137"/>
      <c r="E16" s="2138"/>
    </row>
    <row r="17" spans="1:5" ht="25.05" customHeight="1">
      <c r="A17" s="2136"/>
      <c r="B17" s="2137"/>
      <c r="C17" s="2137"/>
      <c r="D17" s="2137"/>
      <c r="E17" s="2138"/>
    </row>
    <row r="18" spans="1:5" ht="25.05" customHeight="1">
      <c r="A18" s="2136"/>
      <c r="B18" s="2137"/>
      <c r="C18" s="2137"/>
      <c r="D18" s="2137"/>
      <c r="E18" s="2138"/>
    </row>
    <row r="19" spans="1:5" ht="25.05" customHeight="1">
      <c r="A19" s="2136"/>
      <c r="B19" s="2137"/>
      <c r="C19" s="2137"/>
      <c r="D19" s="2137"/>
      <c r="E19" s="2138"/>
    </row>
    <row r="20" spans="1:5" ht="25.05" customHeight="1">
      <c r="A20" s="2136"/>
      <c r="B20" s="2137"/>
      <c r="C20" s="2137"/>
      <c r="D20" s="2137"/>
      <c r="E20" s="2138"/>
    </row>
    <row r="21" spans="1:5" ht="25.05" customHeight="1">
      <c r="A21" s="2136"/>
      <c r="B21" s="2137"/>
      <c r="C21" s="2137"/>
      <c r="D21" s="2137"/>
      <c r="E21" s="2138"/>
    </row>
    <row r="22" spans="1:5" ht="25.05" customHeight="1">
      <c r="A22" s="2136"/>
      <c r="B22" s="2137"/>
      <c r="C22" s="2137"/>
      <c r="D22" s="2137"/>
      <c r="E22" s="2138"/>
    </row>
    <row r="23" spans="1:5" ht="25.05" customHeight="1">
      <c r="A23" s="2136"/>
      <c r="B23" s="2137"/>
      <c r="C23" s="2137"/>
      <c r="D23" s="2137"/>
      <c r="E23" s="2138"/>
    </row>
    <row r="24" spans="1:5" ht="25.05" customHeight="1">
      <c r="A24" s="2136"/>
      <c r="B24" s="2137"/>
      <c r="C24" s="2137"/>
      <c r="D24" s="2137"/>
      <c r="E24" s="2138"/>
    </row>
    <row r="25" spans="1:5" ht="25.05" customHeight="1">
      <c r="A25" s="2136"/>
      <c r="B25" s="2137"/>
      <c r="C25" s="2137"/>
      <c r="D25" s="2137"/>
      <c r="E25" s="2138"/>
    </row>
    <row r="26" spans="1:5" ht="25.05" customHeight="1">
      <c r="A26" s="2136"/>
      <c r="B26" s="2137"/>
      <c r="C26" s="2137"/>
      <c r="D26" s="2137"/>
      <c r="E26" s="2138"/>
    </row>
    <row r="27" spans="1:5" ht="25.05" customHeight="1">
      <c r="A27" s="2136"/>
      <c r="B27" s="2137"/>
      <c r="C27" s="2137"/>
      <c r="D27" s="2137"/>
      <c r="E27" s="2138"/>
    </row>
    <row r="28" spans="1:5" ht="25.05" customHeight="1">
      <c r="A28" s="2136"/>
      <c r="B28" s="2137"/>
      <c r="C28" s="2137"/>
      <c r="D28" s="2137"/>
      <c r="E28" s="2138"/>
    </row>
    <row r="29" spans="1:5" ht="25.05" customHeight="1" thickBot="1">
      <c r="A29" s="2139"/>
      <c r="B29" s="2140"/>
      <c r="C29" s="2140"/>
      <c r="D29" s="2140"/>
      <c r="E29" s="2141"/>
    </row>
    <row r="30" spans="1:5" ht="14.25" customHeight="1">
      <c r="A30" s="1724"/>
      <c r="B30" s="1724"/>
      <c r="C30" s="1724"/>
      <c r="D30" s="1724"/>
      <c r="E30" s="1724"/>
    </row>
    <row r="31" spans="1:5" ht="15" customHeight="1">
      <c r="A31" s="1698" t="s">
        <v>1662</v>
      </c>
      <c r="B31" s="1789"/>
      <c r="C31" s="1789"/>
      <c r="D31" s="1724"/>
      <c r="E31" s="1789"/>
    </row>
    <row r="32" spans="1:5" ht="15" customHeight="1">
      <c r="A32" s="1698" t="s">
        <v>1663</v>
      </c>
      <c r="B32" s="1789"/>
      <c r="C32" s="1789"/>
      <c r="D32" s="1724"/>
      <c r="E32" s="1789"/>
    </row>
    <row r="33" spans="1:7" ht="18" customHeight="1"/>
    <row r="34" spans="1:7" ht="18" customHeight="1"/>
    <row r="35" spans="1:7" ht="28.5" customHeight="1">
      <c r="A35" s="2117" t="str">
        <f>IF(基本情報!D13="","事業名：　　　　　　　　　　　　　　　　　　　　",CONCATENATE("事業名：","",基本情報!D13))</f>
        <v>事業名：　　　　　　　　　　　　　　　　　　　　</v>
      </c>
      <c r="B35" s="2117"/>
      <c r="C35" s="2117"/>
      <c r="D35" s="2117"/>
      <c r="E35" s="2117"/>
      <c r="F35" s="1791"/>
      <c r="G35" s="1791"/>
    </row>
    <row r="36" spans="1:7" ht="18" customHeight="1"/>
    <row r="37" spans="1:7" ht="18" customHeight="1"/>
    <row r="38" spans="1:7" ht="18" customHeight="1">
      <c r="E38" s="1791"/>
      <c r="F38" s="1791"/>
      <c r="G38" s="1791"/>
    </row>
    <row r="39" spans="1:7">
      <c r="B39" s="1790"/>
      <c r="C39" s="1791"/>
      <c r="D39" s="1791"/>
    </row>
  </sheetData>
  <sheetProtection selectLockedCells="1"/>
  <mergeCells count="4">
    <mergeCell ref="A5:E29"/>
    <mergeCell ref="A35:E35"/>
    <mergeCell ref="A3:E3"/>
    <mergeCell ref="A4:E4"/>
  </mergeCells>
  <phoneticPr fontId="2"/>
  <printOptions horizontalCentered="1"/>
  <pageMargins left="0.59055118110236227" right="0.59055118110236227" top="0.78740157480314965" bottom="0.59055118110236227" header="0.51181102362204722" footer="0.51181102362204722"/>
  <pageSetup paperSize="9" scale="95"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43498-2123-4286-82DA-62D1D9B1B326}">
  <sheetPr>
    <tabColor theme="9" tint="-0.249977111117893"/>
  </sheetPr>
  <dimension ref="B1:L44"/>
  <sheetViews>
    <sheetView showGridLines="0" view="pageBreakPreview" zoomScaleNormal="85" zoomScaleSheetLayoutView="100" workbookViewId="0">
      <selection activeCell="B2" sqref="B2:H2"/>
    </sheetView>
  </sheetViews>
  <sheetFormatPr defaultColWidth="18.33203125" defaultRowHeight="12"/>
  <cols>
    <col min="1" max="1" width="1" style="1698" customWidth="1"/>
    <col min="2" max="2" width="23.88671875" style="1698" customWidth="1"/>
    <col min="3" max="3" width="20.44140625" style="1698" customWidth="1"/>
    <col min="4" max="4" width="17.109375" style="1698" customWidth="1"/>
    <col min="5" max="8" width="9.44140625" style="1698" customWidth="1"/>
    <col min="9" max="11" width="13.88671875" style="1698" customWidth="1"/>
    <col min="12" max="12" width="10.44140625" style="1699" customWidth="1"/>
    <col min="13" max="256" width="18.33203125" style="1698"/>
    <col min="257" max="257" width="1" style="1698" customWidth="1"/>
    <col min="258" max="258" width="23.88671875" style="1698" customWidth="1"/>
    <col min="259" max="259" width="20.44140625" style="1698" customWidth="1"/>
    <col min="260" max="260" width="17.109375" style="1698" customWidth="1"/>
    <col min="261" max="264" width="9.44140625" style="1698" customWidth="1"/>
    <col min="265" max="267" width="13.88671875" style="1698" customWidth="1"/>
    <col min="268" max="268" width="10.44140625" style="1698" customWidth="1"/>
    <col min="269" max="512" width="18.33203125" style="1698"/>
    <col min="513" max="513" width="1" style="1698" customWidth="1"/>
    <col min="514" max="514" width="23.88671875" style="1698" customWidth="1"/>
    <col min="515" max="515" width="20.44140625" style="1698" customWidth="1"/>
    <col min="516" max="516" width="17.109375" style="1698" customWidth="1"/>
    <col min="517" max="520" width="9.44140625" style="1698" customWidth="1"/>
    <col min="521" max="523" width="13.88671875" style="1698" customWidth="1"/>
    <col min="524" max="524" width="10.44140625" style="1698" customWidth="1"/>
    <col min="525" max="768" width="18.33203125" style="1698"/>
    <col min="769" max="769" width="1" style="1698" customWidth="1"/>
    <col min="770" max="770" width="23.88671875" style="1698" customWidth="1"/>
    <col min="771" max="771" width="20.44140625" style="1698" customWidth="1"/>
    <col min="772" max="772" width="17.109375" style="1698" customWidth="1"/>
    <col min="773" max="776" width="9.44140625" style="1698" customWidth="1"/>
    <col min="777" max="779" width="13.88671875" style="1698" customWidth="1"/>
    <col min="780" max="780" width="10.44140625" style="1698" customWidth="1"/>
    <col min="781" max="1024" width="18.33203125" style="1698"/>
    <col min="1025" max="1025" width="1" style="1698" customWidth="1"/>
    <col min="1026" max="1026" width="23.88671875" style="1698" customWidth="1"/>
    <col min="1027" max="1027" width="20.44140625" style="1698" customWidth="1"/>
    <col min="1028" max="1028" width="17.109375" style="1698" customWidth="1"/>
    <col min="1029" max="1032" width="9.44140625" style="1698" customWidth="1"/>
    <col min="1033" max="1035" width="13.88671875" style="1698" customWidth="1"/>
    <col min="1036" max="1036" width="10.44140625" style="1698" customWidth="1"/>
    <col min="1037" max="1280" width="18.33203125" style="1698"/>
    <col min="1281" max="1281" width="1" style="1698" customWidth="1"/>
    <col min="1282" max="1282" width="23.88671875" style="1698" customWidth="1"/>
    <col min="1283" max="1283" width="20.44140625" style="1698" customWidth="1"/>
    <col min="1284" max="1284" width="17.109375" style="1698" customWidth="1"/>
    <col min="1285" max="1288" width="9.44140625" style="1698" customWidth="1"/>
    <col min="1289" max="1291" width="13.88671875" style="1698" customWidth="1"/>
    <col min="1292" max="1292" width="10.44140625" style="1698" customWidth="1"/>
    <col min="1293" max="1536" width="18.33203125" style="1698"/>
    <col min="1537" max="1537" width="1" style="1698" customWidth="1"/>
    <col min="1538" max="1538" width="23.88671875" style="1698" customWidth="1"/>
    <col min="1539" max="1539" width="20.44140625" style="1698" customWidth="1"/>
    <col min="1540" max="1540" width="17.109375" style="1698" customWidth="1"/>
    <col min="1541" max="1544" width="9.44140625" style="1698" customWidth="1"/>
    <col min="1545" max="1547" width="13.88671875" style="1698" customWidth="1"/>
    <col min="1548" max="1548" width="10.44140625" style="1698" customWidth="1"/>
    <col min="1549" max="1792" width="18.33203125" style="1698"/>
    <col min="1793" max="1793" width="1" style="1698" customWidth="1"/>
    <col min="1794" max="1794" width="23.88671875" style="1698" customWidth="1"/>
    <col min="1795" max="1795" width="20.44140625" style="1698" customWidth="1"/>
    <col min="1796" max="1796" width="17.109375" style="1698" customWidth="1"/>
    <col min="1797" max="1800" width="9.44140625" style="1698" customWidth="1"/>
    <col min="1801" max="1803" width="13.88671875" style="1698" customWidth="1"/>
    <col min="1804" max="1804" width="10.44140625" style="1698" customWidth="1"/>
    <col min="1805" max="2048" width="18.33203125" style="1698"/>
    <col min="2049" max="2049" width="1" style="1698" customWidth="1"/>
    <col min="2050" max="2050" width="23.88671875" style="1698" customWidth="1"/>
    <col min="2051" max="2051" width="20.44140625" style="1698" customWidth="1"/>
    <col min="2052" max="2052" width="17.109375" style="1698" customWidth="1"/>
    <col min="2053" max="2056" width="9.44140625" style="1698" customWidth="1"/>
    <col min="2057" max="2059" width="13.88671875" style="1698" customWidth="1"/>
    <col min="2060" max="2060" width="10.44140625" style="1698" customWidth="1"/>
    <col min="2061" max="2304" width="18.33203125" style="1698"/>
    <col min="2305" max="2305" width="1" style="1698" customWidth="1"/>
    <col min="2306" max="2306" width="23.88671875" style="1698" customWidth="1"/>
    <col min="2307" max="2307" width="20.44140625" style="1698" customWidth="1"/>
    <col min="2308" max="2308" width="17.109375" style="1698" customWidth="1"/>
    <col min="2309" max="2312" width="9.44140625" style="1698" customWidth="1"/>
    <col min="2313" max="2315" width="13.88671875" style="1698" customWidth="1"/>
    <col min="2316" max="2316" width="10.44140625" style="1698" customWidth="1"/>
    <col min="2317" max="2560" width="18.33203125" style="1698"/>
    <col min="2561" max="2561" width="1" style="1698" customWidth="1"/>
    <col min="2562" max="2562" width="23.88671875" style="1698" customWidth="1"/>
    <col min="2563" max="2563" width="20.44140625" style="1698" customWidth="1"/>
    <col min="2564" max="2564" width="17.109375" style="1698" customWidth="1"/>
    <col min="2565" max="2568" width="9.44140625" style="1698" customWidth="1"/>
    <col min="2569" max="2571" width="13.88671875" style="1698" customWidth="1"/>
    <col min="2572" max="2572" width="10.44140625" style="1698" customWidth="1"/>
    <col min="2573" max="2816" width="18.33203125" style="1698"/>
    <col min="2817" max="2817" width="1" style="1698" customWidth="1"/>
    <col min="2818" max="2818" width="23.88671875" style="1698" customWidth="1"/>
    <col min="2819" max="2819" width="20.44140625" style="1698" customWidth="1"/>
    <col min="2820" max="2820" width="17.109375" style="1698" customWidth="1"/>
    <col min="2821" max="2824" width="9.44140625" style="1698" customWidth="1"/>
    <col min="2825" max="2827" width="13.88671875" style="1698" customWidth="1"/>
    <col min="2828" max="2828" width="10.44140625" style="1698" customWidth="1"/>
    <col min="2829" max="3072" width="18.33203125" style="1698"/>
    <col min="3073" max="3073" width="1" style="1698" customWidth="1"/>
    <col min="3074" max="3074" width="23.88671875" style="1698" customWidth="1"/>
    <col min="3075" max="3075" width="20.44140625" style="1698" customWidth="1"/>
    <col min="3076" max="3076" width="17.109375" style="1698" customWidth="1"/>
    <col min="3077" max="3080" width="9.44140625" style="1698" customWidth="1"/>
    <col min="3081" max="3083" width="13.88671875" style="1698" customWidth="1"/>
    <col min="3084" max="3084" width="10.44140625" style="1698" customWidth="1"/>
    <col min="3085" max="3328" width="18.33203125" style="1698"/>
    <col min="3329" max="3329" width="1" style="1698" customWidth="1"/>
    <col min="3330" max="3330" width="23.88671875" style="1698" customWidth="1"/>
    <col min="3331" max="3331" width="20.44140625" style="1698" customWidth="1"/>
    <col min="3332" max="3332" width="17.109375" style="1698" customWidth="1"/>
    <col min="3333" max="3336" width="9.44140625" style="1698" customWidth="1"/>
    <col min="3337" max="3339" width="13.88671875" style="1698" customWidth="1"/>
    <col min="3340" max="3340" width="10.44140625" style="1698" customWidth="1"/>
    <col min="3341" max="3584" width="18.33203125" style="1698"/>
    <col min="3585" max="3585" width="1" style="1698" customWidth="1"/>
    <col min="3586" max="3586" width="23.88671875" style="1698" customWidth="1"/>
    <col min="3587" max="3587" width="20.44140625" style="1698" customWidth="1"/>
    <col min="3588" max="3588" width="17.109375" style="1698" customWidth="1"/>
    <col min="3589" max="3592" width="9.44140625" style="1698" customWidth="1"/>
    <col min="3593" max="3595" width="13.88671875" style="1698" customWidth="1"/>
    <col min="3596" max="3596" width="10.44140625" style="1698" customWidth="1"/>
    <col min="3597" max="3840" width="18.33203125" style="1698"/>
    <col min="3841" max="3841" width="1" style="1698" customWidth="1"/>
    <col min="3842" max="3842" width="23.88671875" style="1698" customWidth="1"/>
    <col min="3843" max="3843" width="20.44140625" style="1698" customWidth="1"/>
    <col min="3844" max="3844" width="17.109375" style="1698" customWidth="1"/>
    <col min="3845" max="3848" width="9.44140625" style="1698" customWidth="1"/>
    <col min="3849" max="3851" width="13.88671875" style="1698" customWidth="1"/>
    <col min="3852" max="3852" width="10.44140625" style="1698" customWidth="1"/>
    <col min="3853" max="4096" width="18.33203125" style="1698"/>
    <col min="4097" max="4097" width="1" style="1698" customWidth="1"/>
    <col min="4098" max="4098" width="23.88671875" style="1698" customWidth="1"/>
    <col min="4099" max="4099" width="20.44140625" style="1698" customWidth="1"/>
    <col min="4100" max="4100" width="17.109375" style="1698" customWidth="1"/>
    <col min="4101" max="4104" width="9.44140625" style="1698" customWidth="1"/>
    <col min="4105" max="4107" width="13.88671875" style="1698" customWidth="1"/>
    <col min="4108" max="4108" width="10.44140625" style="1698" customWidth="1"/>
    <col min="4109" max="4352" width="18.33203125" style="1698"/>
    <col min="4353" max="4353" width="1" style="1698" customWidth="1"/>
    <col min="4354" max="4354" width="23.88671875" style="1698" customWidth="1"/>
    <col min="4355" max="4355" width="20.44140625" style="1698" customWidth="1"/>
    <col min="4356" max="4356" width="17.109375" style="1698" customWidth="1"/>
    <col min="4357" max="4360" width="9.44140625" style="1698" customWidth="1"/>
    <col min="4361" max="4363" width="13.88671875" style="1698" customWidth="1"/>
    <col min="4364" max="4364" width="10.44140625" style="1698" customWidth="1"/>
    <col min="4365" max="4608" width="18.33203125" style="1698"/>
    <col min="4609" max="4609" width="1" style="1698" customWidth="1"/>
    <col min="4610" max="4610" width="23.88671875" style="1698" customWidth="1"/>
    <col min="4611" max="4611" width="20.44140625" style="1698" customWidth="1"/>
    <col min="4612" max="4612" width="17.109375" style="1698" customWidth="1"/>
    <col min="4613" max="4616" width="9.44140625" style="1698" customWidth="1"/>
    <col min="4617" max="4619" width="13.88671875" style="1698" customWidth="1"/>
    <col min="4620" max="4620" width="10.44140625" style="1698" customWidth="1"/>
    <col min="4621" max="4864" width="18.33203125" style="1698"/>
    <col min="4865" max="4865" width="1" style="1698" customWidth="1"/>
    <col min="4866" max="4866" width="23.88671875" style="1698" customWidth="1"/>
    <col min="4867" max="4867" width="20.44140625" style="1698" customWidth="1"/>
    <col min="4868" max="4868" width="17.109375" style="1698" customWidth="1"/>
    <col min="4869" max="4872" width="9.44140625" style="1698" customWidth="1"/>
    <col min="4873" max="4875" width="13.88671875" style="1698" customWidth="1"/>
    <col min="4876" max="4876" width="10.44140625" style="1698" customWidth="1"/>
    <col min="4877" max="5120" width="18.33203125" style="1698"/>
    <col min="5121" max="5121" width="1" style="1698" customWidth="1"/>
    <col min="5122" max="5122" width="23.88671875" style="1698" customWidth="1"/>
    <col min="5123" max="5123" width="20.44140625" style="1698" customWidth="1"/>
    <col min="5124" max="5124" width="17.109375" style="1698" customWidth="1"/>
    <col min="5125" max="5128" width="9.44140625" style="1698" customWidth="1"/>
    <col min="5129" max="5131" width="13.88671875" style="1698" customWidth="1"/>
    <col min="5132" max="5132" width="10.44140625" style="1698" customWidth="1"/>
    <col min="5133" max="5376" width="18.33203125" style="1698"/>
    <col min="5377" max="5377" width="1" style="1698" customWidth="1"/>
    <col min="5378" max="5378" width="23.88671875" style="1698" customWidth="1"/>
    <col min="5379" max="5379" width="20.44140625" style="1698" customWidth="1"/>
    <col min="5380" max="5380" width="17.109375" style="1698" customWidth="1"/>
    <col min="5381" max="5384" width="9.44140625" style="1698" customWidth="1"/>
    <col min="5385" max="5387" width="13.88671875" style="1698" customWidth="1"/>
    <col min="5388" max="5388" width="10.44140625" style="1698" customWidth="1"/>
    <col min="5389" max="5632" width="18.33203125" style="1698"/>
    <col min="5633" max="5633" width="1" style="1698" customWidth="1"/>
    <col min="5634" max="5634" width="23.88671875" style="1698" customWidth="1"/>
    <col min="5635" max="5635" width="20.44140625" style="1698" customWidth="1"/>
    <col min="5636" max="5636" width="17.109375" style="1698" customWidth="1"/>
    <col min="5637" max="5640" width="9.44140625" style="1698" customWidth="1"/>
    <col min="5641" max="5643" width="13.88671875" style="1698" customWidth="1"/>
    <col min="5644" max="5644" width="10.44140625" style="1698" customWidth="1"/>
    <col min="5645" max="5888" width="18.33203125" style="1698"/>
    <col min="5889" max="5889" width="1" style="1698" customWidth="1"/>
    <col min="5890" max="5890" width="23.88671875" style="1698" customWidth="1"/>
    <col min="5891" max="5891" width="20.44140625" style="1698" customWidth="1"/>
    <col min="5892" max="5892" width="17.109375" style="1698" customWidth="1"/>
    <col min="5893" max="5896" width="9.44140625" style="1698" customWidth="1"/>
    <col min="5897" max="5899" width="13.88671875" style="1698" customWidth="1"/>
    <col min="5900" max="5900" width="10.44140625" style="1698" customWidth="1"/>
    <col min="5901" max="6144" width="18.33203125" style="1698"/>
    <col min="6145" max="6145" width="1" style="1698" customWidth="1"/>
    <col min="6146" max="6146" width="23.88671875" style="1698" customWidth="1"/>
    <col min="6147" max="6147" width="20.44140625" style="1698" customWidth="1"/>
    <col min="6148" max="6148" width="17.109375" style="1698" customWidth="1"/>
    <col min="6149" max="6152" width="9.44140625" style="1698" customWidth="1"/>
    <col min="6153" max="6155" width="13.88671875" style="1698" customWidth="1"/>
    <col min="6156" max="6156" width="10.44140625" style="1698" customWidth="1"/>
    <col min="6157" max="6400" width="18.33203125" style="1698"/>
    <col min="6401" max="6401" width="1" style="1698" customWidth="1"/>
    <col min="6402" max="6402" width="23.88671875" style="1698" customWidth="1"/>
    <col min="6403" max="6403" width="20.44140625" style="1698" customWidth="1"/>
    <col min="6404" max="6404" width="17.109375" style="1698" customWidth="1"/>
    <col min="6405" max="6408" width="9.44140625" style="1698" customWidth="1"/>
    <col min="6409" max="6411" width="13.88671875" style="1698" customWidth="1"/>
    <col min="6412" max="6412" width="10.44140625" style="1698" customWidth="1"/>
    <col min="6413" max="6656" width="18.33203125" style="1698"/>
    <col min="6657" max="6657" width="1" style="1698" customWidth="1"/>
    <col min="6658" max="6658" width="23.88671875" style="1698" customWidth="1"/>
    <col min="6659" max="6659" width="20.44140625" style="1698" customWidth="1"/>
    <col min="6660" max="6660" width="17.109375" style="1698" customWidth="1"/>
    <col min="6661" max="6664" width="9.44140625" style="1698" customWidth="1"/>
    <col min="6665" max="6667" width="13.88671875" style="1698" customWidth="1"/>
    <col min="6668" max="6668" width="10.44140625" style="1698" customWidth="1"/>
    <col min="6669" max="6912" width="18.33203125" style="1698"/>
    <col min="6913" max="6913" width="1" style="1698" customWidth="1"/>
    <col min="6914" max="6914" width="23.88671875" style="1698" customWidth="1"/>
    <col min="6915" max="6915" width="20.44140625" style="1698" customWidth="1"/>
    <col min="6916" max="6916" width="17.109375" style="1698" customWidth="1"/>
    <col min="6917" max="6920" width="9.44140625" style="1698" customWidth="1"/>
    <col min="6921" max="6923" width="13.88671875" style="1698" customWidth="1"/>
    <col min="6924" max="6924" width="10.44140625" style="1698" customWidth="1"/>
    <col min="6925" max="7168" width="18.33203125" style="1698"/>
    <col min="7169" max="7169" width="1" style="1698" customWidth="1"/>
    <col min="7170" max="7170" width="23.88671875" style="1698" customWidth="1"/>
    <col min="7171" max="7171" width="20.44140625" style="1698" customWidth="1"/>
    <col min="7172" max="7172" width="17.109375" style="1698" customWidth="1"/>
    <col min="7173" max="7176" width="9.44140625" style="1698" customWidth="1"/>
    <col min="7177" max="7179" width="13.88671875" style="1698" customWidth="1"/>
    <col min="7180" max="7180" width="10.44140625" style="1698" customWidth="1"/>
    <col min="7181" max="7424" width="18.33203125" style="1698"/>
    <col min="7425" max="7425" width="1" style="1698" customWidth="1"/>
    <col min="7426" max="7426" width="23.88671875" style="1698" customWidth="1"/>
    <col min="7427" max="7427" width="20.44140625" style="1698" customWidth="1"/>
    <col min="7428" max="7428" width="17.109375" style="1698" customWidth="1"/>
    <col min="7429" max="7432" width="9.44140625" style="1698" customWidth="1"/>
    <col min="7433" max="7435" width="13.88671875" style="1698" customWidth="1"/>
    <col min="7436" max="7436" width="10.44140625" style="1698" customWidth="1"/>
    <col min="7437" max="7680" width="18.33203125" style="1698"/>
    <col min="7681" max="7681" width="1" style="1698" customWidth="1"/>
    <col min="7682" max="7682" width="23.88671875" style="1698" customWidth="1"/>
    <col min="7683" max="7683" width="20.44140625" style="1698" customWidth="1"/>
    <col min="7684" max="7684" width="17.109375" style="1698" customWidth="1"/>
    <col min="7685" max="7688" width="9.44140625" style="1698" customWidth="1"/>
    <col min="7689" max="7691" width="13.88671875" style="1698" customWidth="1"/>
    <col min="7692" max="7692" width="10.44140625" style="1698" customWidth="1"/>
    <col min="7693" max="7936" width="18.33203125" style="1698"/>
    <col min="7937" max="7937" width="1" style="1698" customWidth="1"/>
    <col min="7938" max="7938" width="23.88671875" style="1698" customWidth="1"/>
    <col min="7939" max="7939" width="20.44140625" style="1698" customWidth="1"/>
    <col min="7940" max="7940" width="17.109375" style="1698" customWidth="1"/>
    <col min="7941" max="7944" width="9.44140625" style="1698" customWidth="1"/>
    <col min="7945" max="7947" width="13.88671875" style="1698" customWidth="1"/>
    <col min="7948" max="7948" width="10.44140625" style="1698" customWidth="1"/>
    <col min="7949" max="8192" width="18.33203125" style="1698"/>
    <col min="8193" max="8193" width="1" style="1698" customWidth="1"/>
    <col min="8194" max="8194" width="23.88671875" style="1698" customWidth="1"/>
    <col min="8195" max="8195" width="20.44140625" style="1698" customWidth="1"/>
    <col min="8196" max="8196" width="17.109375" style="1698" customWidth="1"/>
    <col min="8197" max="8200" width="9.44140625" style="1698" customWidth="1"/>
    <col min="8201" max="8203" width="13.88671875" style="1698" customWidth="1"/>
    <col min="8204" max="8204" width="10.44140625" style="1698" customWidth="1"/>
    <col min="8205" max="8448" width="18.33203125" style="1698"/>
    <col min="8449" max="8449" width="1" style="1698" customWidth="1"/>
    <col min="8450" max="8450" width="23.88671875" style="1698" customWidth="1"/>
    <col min="8451" max="8451" width="20.44140625" style="1698" customWidth="1"/>
    <col min="8452" max="8452" width="17.109375" style="1698" customWidth="1"/>
    <col min="8453" max="8456" width="9.44140625" style="1698" customWidth="1"/>
    <col min="8457" max="8459" width="13.88671875" style="1698" customWidth="1"/>
    <col min="8460" max="8460" width="10.44140625" style="1698" customWidth="1"/>
    <col min="8461" max="8704" width="18.33203125" style="1698"/>
    <col min="8705" max="8705" width="1" style="1698" customWidth="1"/>
    <col min="8706" max="8706" width="23.88671875" style="1698" customWidth="1"/>
    <col min="8707" max="8707" width="20.44140625" style="1698" customWidth="1"/>
    <col min="8708" max="8708" width="17.109375" style="1698" customWidth="1"/>
    <col min="8709" max="8712" width="9.44140625" style="1698" customWidth="1"/>
    <col min="8713" max="8715" width="13.88671875" style="1698" customWidth="1"/>
    <col min="8716" max="8716" width="10.44140625" style="1698" customWidth="1"/>
    <col min="8717" max="8960" width="18.33203125" style="1698"/>
    <col min="8961" max="8961" width="1" style="1698" customWidth="1"/>
    <col min="8962" max="8962" width="23.88671875" style="1698" customWidth="1"/>
    <col min="8963" max="8963" width="20.44140625" style="1698" customWidth="1"/>
    <col min="8964" max="8964" width="17.109375" style="1698" customWidth="1"/>
    <col min="8965" max="8968" width="9.44140625" style="1698" customWidth="1"/>
    <col min="8969" max="8971" width="13.88671875" style="1698" customWidth="1"/>
    <col min="8972" max="8972" width="10.44140625" style="1698" customWidth="1"/>
    <col min="8973" max="9216" width="18.33203125" style="1698"/>
    <col min="9217" max="9217" width="1" style="1698" customWidth="1"/>
    <col min="9218" max="9218" width="23.88671875" style="1698" customWidth="1"/>
    <col min="9219" max="9219" width="20.44140625" style="1698" customWidth="1"/>
    <col min="9220" max="9220" width="17.109375" style="1698" customWidth="1"/>
    <col min="9221" max="9224" width="9.44140625" style="1698" customWidth="1"/>
    <col min="9225" max="9227" width="13.88671875" style="1698" customWidth="1"/>
    <col min="9228" max="9228" width="10.44140625" style="1698" customWidth="1"/>
    <col min="9229" max="9472" width="18.33203125" style="1698"/>
    <col min="9473" max="9473" width="1" style="1698" customWidth="1"/>
    <col min="9474" max="9474" width="23.88671875" style="1698" customWidth="1"/>
    <col min="9475" max="9475" width="20.44140625" style="1698" customWidth="1"/>
    <col min="9476" max="9476" width="17.109375" style="1698" customWidth="1"/>
    <col min="9477" max="9480" width="9.44140625" style="1698" customWidth="1"/>
    <col min="9481" max="9483" width="13.88671875" style="1698" customWidth="1"/>
    <col min="9484" max="9484" width="10.44140625" style="1698" customWidth="1"/>
    <col min="9485" max="9728" width="18.33203125" style="1698"/>
    <col min="9729" max="9729" width="1" style="1698" customWidth="1"/>
    <col min="9730" max="9730" width="23.88671875" style="1698" customWidth="1"/>
    <col min="9731" max="9731" width="20.44140625" style="1698" customWidth="1"/>
    <col min="9732" max="9732" width="17.109375" style="1698" customWidth="1"/>
    <col min="9733" max="9736" width="9.44140625" style="1698" customWidth="1"/>
    <col min="9737" max="9739" width="13.88671875" style="1698" customWidth="1"/>
    <col min="9740" max="9740" width="10.44140625" style="1698" customWidth="1"/>
    <col min="9741" max="9984" width="18.33203125" style="1698"/>
    <col min="9985" max="9985" width="1" style="1698" customWidth="1"/>
    <col min="9986" max="9986" width="23.88671875" style="1698" customWidth="1"/>
    <col min="9987" max="9987" width="20.44140625" style="1698" customWidth="1"/>
    <col min="9988" max="9988" width="17.109375" style="1698" customWidth="1"/>
    <col min="9989" max="9992" width="9.44140625" style="1698" customWidth="1"/>
    <col min="9993" max="9995" width="13.88671875" style="1698" customWidth="1"/>
    <col min="9996" max="9996" width="10.44140625" style="1698" customWidth="1"/>
    <col min="9997" max="10240" width="18.33203125" style="1698"/>
    <col min="10241" max="10241" width="1" style="1698" customWidth="1"/>
    <col min="10242" max="10242" width="23.88671875" style="1698" customWidth="1"/>
    <col min="10243" max="10243" width="20.44140625" style="1698" customWidth="1"/>
    <col min="10244" max="10244" width="17.109375" style="1698" customWidth="1"/>
    <col min="10245" max="10248" width="9.44140625" style="1698" customWidth="1"/>
    <col min="10249" max="10251" width="13.88671875" style="1698" customWidth="1"/>
    <col min="10252" max="10252" width="10.44140625" style="1698" customWidth="1"/>
    <col min="10253" max="10496" width="18.33203125" style="1698"/>
    <col min="10497" max="10497" width="1" style="1698" customWidth="1"/>
    <col min="10498" max="10498" width="23.88671875" style="1698" customWidth="1"/>
    <col min="10499" max="10499" width="20.44140625" style="1698" customWidth="1"/>
    <col min="10500" max="10500" width="17.109375" style="1698" customWidth="1"/>
    <col min="10501" max="10504" width="9.44140625" style="1698" customWidth="1"/>
    <col min="10505" max="10507" width="13.88671875" style="1698" customWidth="1"/>
    <col min="10508" max="10508" width="10.44140625" style="1698" customWidth="1"/>
    <col min="10509" max="10752" width="18.33203125" style="1698"/>
    <col min="10753" max="10753" width="1" style="1698" customWidth="1"/>
    <col min="10754" max="10754" width="23.88671875" style="1698" customWidth="1"/>
    <col min="10755" max="10755" width="20.44140625" style="1698" customWidth="1"/>
    <col min="10756" max="10756" width="17.109375" style="1698" customWidth="1"/>
    <col min="10757" max="10760" width="9.44140625" style="1698" customWidth="1"/>
    <col min="10761" max="10763" width="13.88671875" style="1698" customWidth="1"/>
    <col min="10764" max="10764" width="10.44140625" style="1698" customWidth="1"/>
    <col min="10765" max="11008" width="18.33203125" style="1698"/>
    <col min="11009" max="11009" width="1" style="1698" customWidth="1"/>
    <col min="11010" max="11010" width="23.88671875" style="1698" customWidth="1"/>
    <col min="11011" max="11011" width="20.44140625" style="1698" customWidth="1"/>
    <col min="11012" max="11012" width="17.109375" style="1698" customWidth="1"/>
    <col min="11013" max="11016" width="9.44140625" style="1698" customWidth="1"/>
    <col min="11017" max="11019" width="13.88671875" style="1698" customWidth="1"/>
    <col min="11020" max="11020" width="10.44140625" style="1698" customWidth="1"/>
    <col min="11021" max="11264" width="18.33203125" style="1698"/>
    <col min="11265" max="11265" width="1" style="1698" customWidth="1"/>
    <col min="11266" max="11266" width="23.88671875" style="1698" customWidth="1"/>
    <col min="11267" max="11267" width="20.44140625" style="1698" customWidth="1"/>
    <col min="11268" max="11268" width="17.109375" style="1698" customWidth="1"/>
    <col min="11269" max="11272" width="9.44140625" style="1698" customWidth="1"/>
    <col min="11273" max="11275" width="13.88671875" style="1698" customWidth="1"/>
    <col min="11276" max="11276" width="10.44140625" style="1698" customWidth="1"/>
    <col min="11277" max="11520" width="18.33203125" style="1698"/>
    <col min="11521" max="11521" width="1" style="1698" customWidth="1"/>
    <col min="11522" max="11522" width="23.88671875" style="1698" customWidth="1"/>
    <col min="11523" max="11523" width="20.44140625" style="1698" customWidth="1"/>
    <col min="11524" max="11524" width="17.109375" style="1698" customWidth="1"/>
    <col min="11525" max="11528" width="9.44140625" style="1698" customWidth="1"/>
    <col min="11529" max="11531" width="13.88671875" style="1698" customWidth="1"/>
    <col min="11532" max="11532" width="10.44140625" style="1698" customWidth="1"/>
    <col min="11533" max="11776" width="18.33203125" style="1698"/>
    <col min="11777" max="11777" width="1" style="1698" customWidth="1"/>
    <col min="11778" max="11778" width="23.88671875" style="1698" customWidth="1"/>
    <col min="11779" max="11779" width="20.44140625" style="1698" customWidth="1"/>
    <col min="11780" max="11780" width="17.109375" style="1698" customWidth="1"/>
    <col min="11781" max="11784" width="9.44140625" style="1698" customWidth="1"/>
    <col min="11785" max="11787" width="13.88671875" style="1698" customWidth="1"/>
    <col min="11788" max="11788" width="10.44140625" style="1698" customWidth="1"/>
    <col min="11789" max="12032" width="18.33203125" style="1698"/>
    <col min="12033" max="12033" width="1" style="1698" customWidth="1"/>
    <col min="12034" max="12034" width="23.88671875" style="1698" customWidth="1"/>
    <col min="12035" max="12035" width="20.44140625" style="1698" customWidth="1"/>
    <col min="12036" max="12036" width="17.109375" style="1698" customWidth="1"/>
    <col min="12037" max="12040" width="9.44140625" style="1698" customWidth="1"/>
    <col min="12041" max="12043" width="13.88671875" style="1698" customWidth="1"/>
    <col min="12044" max="12044" width="10.44140625" style="1698" customWidth="1"/>
    <col min="12045" max="12288" width="18.33203125" style="1698"/>
    <col min="12289" max="12289" width="1" style="1698" customWidth="1"/>
    <col min="12290" max="12290" width="23.88671875" style="1698" customWidth="1"/>
    <col min="12291" max="12291" width="20.44140625" style="1698" customWidth="1"/>
    <col min="12292" max="12292" width="17.109375" style="1698" customWidth="1"/>
    <col min="12293" max="12296" width="9.44140625" style="1698" customWidth="1"/>
    <col min="12297" max="12299" width="13.88671875" style="1698" customWidth="1"/>
    <col min="12300" max="12300" width="10.44140625" style="1698" customWidth="1"/>
    <col min="12301" max="12544" width="18.33203125" style="1698"/>
    <col min="12545" max="12545" width="1" style="1698" customWidth="1"/>
    <col min="12546" max="12546" width="23.88671875" style="1698" customWidth="1"/>
    <col min="12547" max="12547" width="20.44140625" style="1698" customWidth="1"/>
    <col min="12548" max="12548" width="17.109375" style="1698" customWidth="1"/>
    <col min="12549" max="12552" width="9.44140625" style="1698" customWidth="1"/>
    <col min="12553" max="12555" width="13.88671875" style="1698" customWidth="1"/>
    <col min="12556" max="12556" width="10.44140625" style="1698" customWidth="1"/>
    <col min="12557" max="12800" width="18.33203125" style="1698"/>
    <col min="12801" max="12801" width="1" style="1698" customWidth="1"/>
    <col min="12802" max="12802" width="23.88671875" style="1698" customWidth="1"/>
    <col min="12803" max="12803" width="20.44140625" style="1698" customWidth="1"/>
    <col min="12804" max="12804" width="17.109375" style="1698" customWidth="1"/>
    <col min="12805" max="12808" width="9.44140625" style="1698" customWidth="1"/>
    <col min="12809" max="12811" width="13.88671875" style="1698" customWidth="1"/>
    <col min="12812" max="12812" width="10.44140625" style="1698" customWidth="1"/>
    <col min="12813" max="13056" width="18.33203125" style="1698"/>
    <col min="13057" max="13057" width="1" style="1698" customWidth="1"/>
    <col min="13058" max="13058" width="23.88671875" style="1698" customWidth="1"/>
    <col min="13059" max="13059" width="20.44140625" style="1698" customWidth="1"/>
    <col min="13060" max="13060" width="17.109375" style="1698" customWidth="1"/>
    <col min="13061" max="13064" width="9.44140625" style="1698" customWidth="1"/>
    <col min="13065" max="13067" width="13.88671875" style="1698" customWidth="1"/>
    <col min="13068" max="13068" width="10.44140625" style="1698" customWidth="1"/>
    <col min="13069" max="13312" width="18.33203125" style="1698"/>
    <col min="13313" max="13313" width="1" style="1698" customWidth="1"/>
    <col min="13314" max="13314" width="23.88671875" style="1698" customWidth="1"/>
    <col min="13315" max="13315" width="20.44140625" style="1698" customWidth="1"/>
    <col min="13316" max="13316" width="17.109375" style="1698" customWidth="1"/>
    <col min="13317" max="13320" width="9.44140625" style="1698" customWidth="1"/>
    <col min="13321" max="13323" width="13.88671875" style="1698" customWidth="1"/>
    <col min="13324" max="13324" width="10.44140625" style="1698" customWidth="1"/>
    <col min="13325" max="13568" width="18.33203125" style="1698"/>
    <col min="13569" max="13569" width="1" style="1698" customWidth="1"/>
    <col min="13570" max="13570" width="23.88671875" style="1698" customWidth="1"/>
    <col min="13571" max="13571" width="20.44140625" style="1698" customWidth="1"/>
    <col min="13572" max="13572" width="17.109375" style="1698" customWidth="1"/>
    <col min="13573" max="13576" width="9.44140625" style="1698" customWidth="1"/>
    <col min="13577" max="13579" width="13.88671875" style="1698" customWidth="1"/>
    <col min="13580" max="13580" width="10.44140625" style="1698" customWidth="1"/>
    <col min="13581" max="13824" width="18.33203125" style="1698"/>
    <col min="13825" max="13825" width="1" style="1698" customWidth="1"/>
    <col min="13826" max="13826" width="23.88671875" style="1698" customWidth="1"/>
    <col min="13827" max="13827" width="20.44140625" style="1698" customWidth="1"/>
    <col min="13828" max="13828" width="17.109375" style="1698" customWidth="1"/>
    <col min="13829" max="13832" width="9.44140625" style="1698" customWidth="1"/>
    <col min="13833" max="13835" width="13.88671875" style="1698" customWidth="1"/>
    <col min="13836" max="13836" width="10.44140625" style="1698" customWidth="1"/>
    <col min="13837" max="14080" width="18.33203125" style="1698"/>
    <col min="14081" max="14081" width="1" style="1698" customWidth="1"/>
    <col min="14082" max="14082" width="23.88671875" style="1698" customWidth="1"/>
    <col min="14083" max="14083" width="20.44140625" style="1698" customWidth="1"/>
    <col min="14084" max="14084" width="17.109375" style="1698" customWidth="1"/>
    <col min="14085" max="14088" width="9.44140625" style="1698" customWidth="1"/>
    <col min="14089" max="14091" width="13.88671875" style="1698" customWidth="1"/>
    <col min="14092" max="14092" width="10.44140625" style="1698" customWidth="1"/>
    <col min="14093" max="14336" width="18.33203125" style="1698"/>
    <col min="14337" max="14337" width="1" style="1698" customWidth="1"/>
    <col min="14338" max="14338" width="23.88671875" style="1698" customWidth="1"/>
    <col min="14339" max="14339" width="20.44140625" style="1698" customWidth="1"/>
    <col min="14340" max="14340" width="17.109375" style="1698" customWidth="1"/>
    <col min="14341" max="14344" width="9.44140625" style="1698" customWidth="1"/>
    <col min="14345" max="14347" width="13.88671875" style="1698" customWidth="1"/>
    <col min="14348" max="14348" width="10.44140625" style="1698" customWidth="1"/>
    <col min="14349" max="14592" width="18.33203125" style="1698"/>
    <col min="14593" max="14593" width="1" style="1698" customWidth="1"/>
    <col min="14594" max="14594" width="23.88671875" style="1698" customWidth="1"/>
    <col min="14595" max="14595" width="20.44140625" style="1698" customWidth="1"/>
    <col min="14596" max="14596" width="17.109375" style="1698" customWidth="1"/>
    <col min="14597" max="14600" width="9.44140625" style="1698" customWidth="1"/>
    <col min="14601" max="14603" width="13.88671875" style="1698" customWidth="1"/>
    <col min="14604" max="14604" width="10.44140625" style="1698" customWidth="1"/>
    <col min="14605" max="14848" width="18.33203125" style="1698"/>
    <col min="14849" max="14849" width="1" style="1698" customWidth="1"/>
    <col min="14850" max="14850" width="23.88671875" style="1698" customWidth="1"/>
    <col min="14851" max="14851" width="20.44140625" style="1698" customWidth="1"/>
    <col min="14852" max="14852" width="17.109375" style="1698" customWidth="1"/>
    <col min="14853" max="14856" width="9.44140625" style="1698" customWidth="1"/>
    <col min="14857" max="14859" width="13.88671875" style="1698" customWidth="1"/>
    <col min="14860" max="14860" width="10.44140625" style="1698" customWidth="1"/>
    <col min="14861" max="15104" width="18.33203125" style="1698"/>
    <col min="15105" max="15105" width="1" style="1698" customWidth="1"/>
    <col min="15106" max="15106" width="23.88671875" style="1698" customWidth="1"/>
    <col min="15107" max="15107" width="20.44140625" style="1698" customWidth="1"/>
    <col min="15108" max="15108" width="17.109375" style="1698" customWidth="1"/>
    <col min="15109" max="15112" width="9.44140625" style="1698" customWidth="1"/>
    <col min="15113" max="15115" width="13.88671875" style="1698" customWidth="1"/>
    <col min="15116" max="15116" width="10.44140625" style="1698" customWidth="1"/>
    <col min="15117" max="15360" width="18.33203125" style="1698"/>
    <col min="15361" max="15361" width="1" style="1698" customWidth="1"/>
    <col min="15362" max="15362" width="23.88671875" style="1698" customWidth="1"/>
    <col min="15363" max="15363" width="20.44140625" style="1698" customWidth="1"/>
    <col min="15364" max="15364" width="17.109375" style="1698" customWidth="1"/>
    <col min="15365" max="15368" width="9.44140625" style="1698" customWidth="1"/>
    <col min="15369" max="15371" width="13.88671875" style="1698" customWidth="1"/>
    <col min="15372" max="15372" width="10.44140625" style="1698" customWidth="1"/>
    <col min="15373" max="15616" width="18.33203125" style="1698"/>
    <col min="15617" max="15617" width="1" style="1698" customWidth="1"/>
    <col min="15618" max="15618" width="23.88671875" style="1698" customWidth="1"/>
    <col min="15619" max="15619" width="20.44140625" style="1698" customWidth="1"/>
    <col min="15620" max="15620" width="17.109375" style="1698" customWidth="1"/>
    <col min="15621" max="15624" width="9.44140625" style="1698" customWidth="1"/>
    <col min="15625" max="15627" width="13.88671875" style="1698" customWidth="1"/>
    <col min="15628" max="15628" width="10.44140625" style="1698" customWidth="1"/>
    <col min="15629" max="15872" width="18.33203125" style="1698"/>
    <col min="15873" max="15873" width="1" style="1698" customWidth="1"/>
    <col min="15874" max="15874" width="23.88671875" style="1698" customWidth="1"/>
    <col min="15875" max="15875" width="20.44140625" style="1698" customWidth="1"/>
    <col min="15876" max="15876" width="17.109375" style="1698" customWidth="1"/>
    <col min="15877" max="15880" width="9.44140625" style="1698" customWidth="1"/>
    <col min="15881" max="15883" width="13.88671875" style="1698" customWidth="1"/>
    <col min="15884" max="15884" width="10.44140625" style="1698" customWidth="1"/>
    <col min="15885" max="16128" width="18.33203125" style="1698"/>
    <col min="16129" max="16129" width="1" style="1698" customWidth="1"/>
    <col min="16130" max="16130" width="23.88671875" style="1698" customWidth="1"/>
    <col min="16131" max="16131" width="20.44140625" style="1698" customWidth="1"/>
    <col min="16132" max="16132" width="17.109375" style="1698" customWidth="1"/>
    <col min="16133" max="16136" width="9.44140625" style="1698" customWidth="1"/>
    <col min="16137" max="16139" width="13.88671875" style="1698" customWidth="1"/>
    <col min="16140" max="16140" width="10.44140625" style="1698" customWidth="1"/>
    <col min="16141" max="16384" width="18.33203125" style="1698"/>
  </cols>
  <sheetData>
    <row r="1" spans="2:12" ht="24" customHeight="1">
      <c r="B1" s="1697" t="s">
        <v>1683</v>
      </c>
    </row>
    <row r="2" spans="2:12" ht="24" customHeight="1">
      <c r="B2" s="2142" t="s">
        <v>1540</v>
      </c>
      <c r="C2" s="2142"/>
      <c r="D2" s="2142"/>
      <c r="E2" s="2142"/>
      <c r="F2" s="2142"/>
      <c r="G2" s="2142"/>
      <c r="H2" s="2142"/>
    </row>
    <row r="3" spans="2:12" ht="20.100000000000001" customHeight="1">
      <c r="H3" s="1700" t="s">
        <v>1544</v>
      </c>
    </row>
    <row r="4" spans="2:12" ht="30" customHeight="1">
      <c r="B4" s="1701" t="s">
        <v>1545</v>
      </c>
      <c r="C4" s="1702" t="s">
        <v>1546</v>
      </c>
      <c r="D4" s="1703" t="s">
        <v>1547</v>
      </c>
      <c r="E4" s="2210" t="s">
        <v>1548</v>
      </c>
      <c r="F4" s="2211"/>
      <c r="G4" s="2212" t="s">
        <v>1549</v>
      </c>
      <c r="H4" s="2213"/>
      <c r="I4" s="1699"/>
      <c r="L4" s="1698"/>
    </row>
    <row r="5" spans="2:12" ht="20.100000000000001" customHeight="1">
      <c r="B5" s="2214" t="s">
        <v>1466</v>
      </c>
      <c r="C5" s="1704" t="s">
        <v>1475</v>
      </c>
      <c r="D5" s="1705">
        <f t="shared" ref="D5:D22" si="0">SUM(E5:H5)</f>
        <v>0</v>
      </c>
      <c r="E5" s="2206">
        <v>0</v>
      </c>
      <c r="F5" s="2207"/>
      <c r="G5" s="2208">
        <v>0</v>
      </c>
      <c r="H5" s="2209"/>
      <c r="I5" s="1699"/>
      <c r="L5" s="1698"/>
    </row>
    <row r="6" spans="2:12" ht="20.100000000000001" customHeight="1">
      <c r="B6" s="2204"/>
      <c r="C6" s="1706" t="s">
        <v>1550</v>
      </c>
      <c r="D6" s="1707">
        <f t="shared" si="0"/>
        <v>0</v>
      </c>
      <c r="E6" s="2196">
        <v>0</v>
      </c>
      <c r="F6" s="2197"/>
      <c r="G6" s="2198">
        <v>0</v>
      </c>
      <c r="H6" s="2199"/>
      <c r="I6" s="1699"/>
      <c r="L6" s="1698"/>
    </row>
    <row r="7" spans="2:12" ht="20.100000000000001" customHeight="1">
      <c r="B7" s="2215"/>
      <c r="C7" s="1708" t="s">
        <v>1551</v>
      </c>
      <c r="D7" s="1709">
        <f t="shared" si="0"/>
        <v>0</v>
      </c>
      <c r="E7" s="2216">
        <v>0</v>
      </c>
      <c r="F7" s="2217"/>
      <c r="G7" s="2218">
        <v>0</v>
      </c>
      <c r="H7" s="2219"/>
      <c r="I7" s="1699"/>
      <c r="L7" s="1698"/>
    </row>
    <row r="8" spans="2:12" ht="20.100000000000001" customHeight="1">
      <c r="B8" s="2189" t="s">
        <v>1552</v>
      </c>
      <c r="C8" s="1710" t="s">
        <v>1475</v>
      </c>
      <c r="D8" s="1705">
        <f t="shared" si="0"/>
        <v>0</v>
      </c>
      <c r="E8" s="2206">
        <v>0</v>
      </c>
      <c r="F8" s="2207"/>
      <c r="G8" s="2208">
        <v>0</v>
      </c>
      <c r="H8" s="2209"/>
      <c r="I8" s="1699"/>
      <c r="L8" s="1698"/>
    </row>
    <row r="9" spans="2:12" ht="20.100000000000001" customHeight="1">
      <c r="B9" s="2204"/>
      <c r="C9" s="1706" t="s">
        <v>1550</v>
      </c>
      <c r="D9" s="1707">
        <f t="shared" si="0"/>
        <v>0</v>
      </c>
      <c r="E9" s="2196">
        <v>0</v>
      </c>
      <c r="F9" s="2197"/>
      <c r="G9" s="2198">
        <v>0</v>
      </c>
      <c r="H9" s="2199"/>
      <c r="I9" s="1699"/>
      <c r="L9" s="1698"/>
    </row>
    <row r="10" spans="2:12" ht="20.100000000000001" customHeight="1">
      <c r="B10" s="2205"/>
      <c r="C10" s="1711" t="s">
        <v>1551</v>
      </c>
      <c r="D10" s="1712">
        <f t="shared" si="0"/>
        <v>0</v>
      </c>
      <c r="E10" s="2200">
        <v>0</v>
      </c>
      <c r="F10" s="2201"/>
      <c r="G10" s="2202">
        <v>0</v>
      </c>
      <c r="H10" s="2203"/>
      <c r="I10" s="1699"/>
      <c r="L10" s="1698"/>
    </row>
    <row r="11" spans="2:12" ht="24">
      <c r="B11" s="1713" t="s">
        <v>1553</v>
      </c>
      <c r="C11" s="1714" t="s">
        <v>1551</v>
      </c>
      <c r="D11" s="1715">
        <f t="shared" si="0"/>
        <v>0</v>
      </c>
      <c r="E11" s="2178">
        <v>0</v>
      </c>
      <c r="F11" s="2179"/>
      <c r="G11" s="2180">
        <v>0</v>
      </c>
      <c r="H11" s="2181"/>
      <c r="I11" s="1699"/>
      <c r="L11" s="1698"/>
    </row>
    <row r="12" spans="2:12" ht="20.100000000000001" customHeight="1">
      <c r="B12" s="2189" t="s">
        <v>1554</v>
      </c>
      <c r="C12" s="1710" t="s">
        <v>1475</v>
      </c>
      <c r="D12" s="1716">
        <f t="shared" si="0"/>
        <v>0</v>
      </c>
      <c r="E12" s="2192">
        <v>0</v>
      </c>
      <c r="F12" s="2193"/>
      <c r="G12" s="2194">
        <v>0</v>
      </c>
      <c r="H12" s="2195"/>
      <c r="I12" s="1699"/>
      <c r="L12" s="1698"/>
    </row>
    <row r="13" spans="2:12" ht="20.100000000000001" customHeight="1">
      <c r="B13" s="2190"/>
      <c r="C13" s="1706" t="s">
        <v>1550</v>
      </c>
      <c r="D13" s="1707">
        <f t="shared" si="0"/>
        <v>0</v>
      </c>
      <c r="E13" s="2196">
        <v>0</v>
      </c>
      <c r="F13" s="2197"/>
      <c r="G13" s="2198">
        <v>0</v>
      </c>
      <c r="H13" s="2199"/>
      <c r="I13" s="1699"/>
      <c r="L13" s="1698"/>
    </row>
    <row r="14" spans="2:12" ht="20.100000000000001" customHeight="1">
      <c r="B14" s="2191"/>
      <c r="C14" s="1711" t="s">
        <v>1551</v>
      </c>
      <c r="D14" s="1712">
        <f t="shared" si="0"/>
        <v>0</v>
      </c>
      <c r="E14" s="2200">
        <v>0</v>
      </c>
      <c r="F14" s="2201"/>
      <c r="G14" s="2202">
        <v>0</v>
      </c>
      <c r="H14" s="2203"/>
      <c r="I14" s="1699"/>
      <c r="L14" s="1698"/>
    </row>
    <row r="15" spans="2:12" ht="24">
      <c r="B15" s="1713" t="s">
        <v>1555</v>
      </c>
      <c r="C15" s="1714" t="s">
        <v>1551</v>
      </c>
      <c r="D15" s="1715">
        <f t="shared" si="0"/>
        <v>0</v>
      </c>
      <c r="E15" s="2178">
        <v>0</v>
      </c>
      <c r="F15" s="2179"/>
      <c r="G15" s="2180">
        <v>0</v>
      </c>
      <c r="H15" s="2181"/>
      <c r="I15" s="1699"/>
      <c r="L15" s="1698"/>
    </row>
    <row r="16" spans="2:12" ht="20.100000000000001" customHeight="1">
      <c r="B16" s="2182" t="s">
        <v>1556</v>
      </c>
      <c r="C16" s="1710" t="s">
        <v>1475</v>
      </c>
      <c r="D16" s="1716">
        <f t="shared" si="0"/>
        <v>0</v>
      </c>
      <c r="E16" s="2158">
        <f>E5+E8+E12</f>
        <v>0</v>
      </c>
      <c r="F16" s="2159"/>
      <c r="G16" s="2160">
        <f>G5+G8+G12</f>
        <v>0</v>
      </c>
      <c r="H16" s="2161"/>
      <c r="I16" s="1699"/>
      <c r="L16" s="1698"/>
    </row>
    <row r="17" spans="2:12" ht="20.100000000000001" customHeight="1">
      <c r="B17" s="2183"/>
      <c r="C17" s="1706" t="s">
        <v>1550</v>
      </c>
      <c r="D17" s="1707">
        <f t="shared" si="0"/>
        <v>0</v>
      </c>
      <c r="E17" s="2162">
        <f>E6+E9+E13</f>
        <v>0</v>
      </c>
      <c r="F17" s="2163"/>
      <c r="G17" s="2164">
        <f>G6+G9+G13</f>
        <v>0</v>
      </c>
      <c r="H17" s="2165"/>
      <c r="I17" s="1699"/>
      <c r="L17" s="1698"/>
    </row>
    <row r="18" spans="2:12" ht="20.100000000000001" customHeight="1">
      <c r="B18" s="2184"/>
      <c r="C18" s="1711" t="s">
        <v>1551</v>
      </c>
      <c r="D18" s="1712">
        <f t="shared" si="0"/>
        <v>0</v>
      </c>
      <c r="E18" s="2185">
        <f>E7+E10+E14</f>
        <v>0</v>
      </c>
      <c r="F18" s="2186"/>
      <c r="G18" s="2187">
        <f>G7+G10+G14</f>
        <v>0</v>
      </c>
      <c r="H18" s="2188"/>
      <c r="I18" s="1699"/>
      <c r="L18" s="1698"/>
    </row>
    <row r="19" spans="2:12" ht="20.100000000000001" customHeight="1">
      <c r="B19" s="1717" t="s">
        <v>1557</v>
      </c>
      <c r="C19" s="1714" t="s">
        <v>1551</v>
      </c>
      <c r="D19" s="1715">
        <f t="shared" si="0"/>
        <v>0</v>
      </c>
      <c r="E19" s="2151">
        <f>E11+E15</f>
        <v>0</v>
      </c>
      <c r="F19" s="2152"/>
      <c r="G19" s="2153">
        <f>G11+G15</f>
        <v>0</v>
      </c>
      <c r="H19" s="2154"/>
      <c r="I19" s="1699"/>
      <c r="L19" s="1698"/>
    </row>
    <row r="20" spans="2:12" ht="20.100000000000001" customHeight="1">
      <c r="B20" s="2155" t="s">
        <v>1558</v>
      </c>
      <c r="C20" s="1710" t="s">
        <v>1475</v>
      </c>
      <c r="D20" s="1716">
        <f t="shared" si="0"/>
        <v>0</v>
      </c>
      <c r="E20" s="2158">
        <f>E16</f>
        <v>0</v>
      </c>
      <c r="F20" s="2159"/>
      <c r="G20" s="2160">
        <f>G16</f>
        <v>0</v>
      </c>
      <c r="H20" s="2161"/>
      <c r="I20" s="1699"/>
      <c r="L20" s="1698"/>
    </row>
    <row r="21" spans="2:12" ht="20.100000000000001" customHeight="1">
      <c r="B21" s="2156"/>
      <c r="C21" s="1706" t="s">
        <v>1550</v>
      </c>
      <c r="D21" s="1707">
        <f t="shared" si="0"/>
        <v>0</v>
      </c>
      <c r="E21" s="2162">
        <f>E17</f>
        <v>0</v>
      </c>
      <c r="F21" s="2163"/>
      <c r="G21" s="2164">
        <f>G17</f>
        <v>0</v>
      </c>
      <c r="H21" s="2165"/>
      <c r="I21" s="1699"/>
      <c r="L21" s="1698"/>
    </row>
    <row r="22" spans="2:12" ht="20.100000000000001" customHeight="1">
      <c r="B22" s="2157"/>
      <c r="C22" s="1708" t="s">
        <v>1551</v>
      </c>
      <c r="D22" s="1709">
        <f t="shared" si="0"/>
        <v>0</v>
      </c>
      <c r="E22" s="2166">
        <f>E18+E19</f>
        <v>0</v>
      </c>
      <c r="F22" s="2167"/>
      <c r="G22" s="2168">
        <f>G18+G19</f>
        <v>0</v>
      </c>
      <c r="H22" s="2169"/>
      <c r="I22" s="1699"/>
      <c r="L22" s="1698"/>
    </row>
    <row r="23" spans="2:12" ht="20.100000000000001" customHeight="1">
      <c r="B23" s="2170" t="s">
        <v>1559</v>
      </c>
      <c r="C23" s="2171"/>
      <c r="D23" s="1742"/>
      <c r="E23" s="1718"/>
      <c r="F23" s="1719"/>
      <c r="G23" s="1719"/>
      <c r="H23" s="1719"/>
    </row>
    <row r="24" spans="2:12" ht="15" customHeight="1">
      <c r="B24" s="1720"/>
      <c r="C24" s="1720"/>
      <c r="D24" s="1721"/>
      <c r="E24" s="1722"/>
    </row>
    <row r="25" spans="2:12" ht="20.100000000000001" customHeight="1">
      <c r="B25" s="2172" t="s">
        <v>1560</v>
      </c>
      <c r="C25" s="2173"/>
      <c r="D25" s="1743" t="s">
        <v>1561</v>
      </c>
      <c r="F25" s="1746"/>
      <c r="G25" s="1723" t="s">
        <v>1759</v>
      </c>
    </row>
    <row r="26" spans="2:12" ht="20.100000000000001" customHeight="1">
      <c r="B26" s="2174" t="s">
        <v>1562</v>
      </c>
      <c r="C26" s="2175"/>
      <c r="D26" s="1744" t="s">
        <v>1563</v>
      </c>
    </row>
    <row r="27" spans="2:12" ht="20.100000000000001" customHeight="1">
      <c r="B27" s="2176" t="s">
        <v>1564</v>
      </c>
      <c r="C27" s="2177"/>
      <c r="D27" s="1745" t="s">
        <v>1561</v>
      </c>
    </row>
    <row r="28" spans="2:12" ht="14.1" customHeight="1">
      <c r="B28" s="2150" t="s">
        <v>1565</v>
      </c>
      <c r="C28" s="2146"/>
      <c r="D28" s="2146"/>
      <c r="E28" s="2146"/>
      <c r="F28" s="2146"/>
      <c r="L28" s="1698"/>
    </row>
    <row r="29" spans="2:12" ht="14.1" customHeight="1">
      <c r="B29" s="2150" t="s">
        <v>1566</v>
      </c>
      <c r="C29" s="2146"/>
      <c r="D29" s="2146"/>
      <c r="E29" s="2146"/>
      <c r="F29" s="2146"/>
      <c r="G29" s="1725"/>
      <c r="H29" s="1725"/>
      <c r="L29" s="1698"/>
    </row>
    <row r="30" spans="2:12" ht="14.1" customHeight="1">
      <c r="B30" s="2145" t="s">
        <v>1567</v>
      </c>
      <c r="C30" s="2146"/>
      <c r="D30" s="2146"/>
      <c r="E30" s="2146"/>
      <c r="F30" s="2146"/>
      <c r="G30" s="1725"/>
      <c r="L30" s="1698"/>
    </row>
    <row r="31" spans="2:12" ht="14.1" customHeight="1">
      <c r="B31" s="1726" t="s">
        <v>1568</v>
      </c>
      <c r="C31" s="1724"/>
      <c r="D31" s="1724"/>
      <c r="E31" s="1726"/>
      <c r="F31" s="1726"/>
      <c r="I31" s="2147"/>
      <c r="L31" s="1698"/>
    </row>
    <row r="32" spans="2:12" ht="12" customHeight="1">
      <c r="C32" s="1725"/>
      <c r="D32" s="1725"/>
      <c r="I32" s="2147"/>
    </row>
    <row r="33" spans="2:12" ht="14.1" customHeight="1">
      <c r="B33" s="1726" t="s">
        <v>1569</v>
      </c>
      <c r="I33" s="2147"/>
    </row>
    <row r="34" spans="2:12" ht="14.1" customHeight="1">
      <c r="B34" s="1726" t="s">
        <v>1570</v>
      </c>
      <c r="I34" s="2147"/>
    </row>
    <row r="35" spans="2:12" ht="14.1" customHeight="1">
      <c r="B35" s="1727" t="s">
        <v>1571</v>
      </c>
      <c r="I35" s="2147"/>
    </row>
    <row r="36" spans="2:12" ht="14.1" customHeight="1">
      <c r="B36" s="1726" t="s">
        <v>1572</v>
      </c>
      <c r="I36" s="2147"/>
    </row>
    <row r="37" spans="2:12" ht="14.1" customHeight="1">
      <c r="B37" s="1724" t="s">
        <v>1573</v>
      </c>
    </row>
    <row r="38" spans="2:12" ht="14.1" customHeight="1">
      <c r="B38" s="1724" t="s">
        <v>1574</v>
      </c>
    </row>
    <row r="39" spans="2:12" ht="14.1" customHeight="1">
      <c r="B39" s="1724" t="s">
        <v>1575</v>
      </c>
    </row>
    <row r="40" spans="2:12" ht="14.1" customHeight="1">
      <c r="B40" s="1728" t="s">
        <v>1576</v>
      </c>
    </row>
    <row r="42" spans="2:12" ht="25.05" customHeight="1">
      <c r="D42" s="1729" t="s">
        <v>1577</v>
      </c>
      <c r="E42" s="2148"/>
      <c r="F42" s="2148"/>
      <c r="G42" s="2148"/>
      <c r="H42" s="2148"/>
    </row>
    <row r="43" spans="2:12" ht="25.05" customHeight="1">
      <c r="D43" s="1729" t="s">
        <v>1357</v>
      </c>
      <c r="E43" s="2149"/>
      <c r="F43" s="2149"/>
      <c r="G43" s="2149"/>
      <c r="H43" s="2149"/>
    </row>
    <row r="44" spans="2:12" ht="25.05" customHeight="1">
      <c r="D44" s="1729" t="s">
        <v>1578</v>
      </c>
      <c r="E44" s="2144" t="s">
        <v>1563</v>
      </c>
      <c r="F44" s="2144"/>
      <c r="G44" s="1729"/>
      <c r="K44" s="1699"/>
      <c r="L44" s="1698"/>
    </row>
  </sheetData>
  <mergeCells count="57">
    <mergeCell ref="B2:H2"/>
    <mergeCell ref="E4:F4"/>
    <mergeCell ref="G4:H4"/>
    <mergeCell ref="B5:B7"/>
    <mergeCell ref="E5:F5"/>
    <mergeCell ref="G5:H5"/>
    <mergeCell ref="E6:F6"/>
    <mergeCell ref="G6:H6"/>
    <mergeCell ref="E7:F7"/>
    <mergeCell ref="G7:H7"/>
    <mergeCell ref="B8:B10"/>
    <mergeCell ref="E8:F8"/>
    <mergeCell ref="G8:H8"/>
    <mergeCell ref="E9:F9"/>
    <mergeCell ref="G9:H9"/>
    <mergeCell ref="E10:F10"/>
    <mergeCell ref="G10:H10"/>
    <mergeCell ref="E11:F11"/>
    <mergeCell ref="G11:H11"/>
    <mergeCell ref="B12:B14"/>
    <mergeCell ref="E12:F12"/>
    <mergeCell ref="G12:H12"/>
    <mergeCell ref="E13:F13"/>
    <mergeCell ref="G13:H13"/>
    <mergeCell ref="E14:F14"/>
    <mergeCell ref="G14:H14"/>
    <mergeCell ref="E15:F15"/>
    <mergeCell ref="G15:H15"/>
    <mergeCell ref="B16:B18"/>
    <mergeCell ref="E16:F16"/>
    <mergeCell ref="G16:H16"/>
    <mergeCell ref="E17:F17"/>
    <mergeCell ref="G17:H17"/>
    <mergeCell ref="E18:F18"/>
    <mergeCell ref="G18:H18"/>
    <mergeCell ref="B29:F29"/>
    <mergeCell ref="E19:F19"/>
    <mergeCell ref="G19:H19"/>
    <mergeCell ref="B20:B22"/>
    <mergeCell ref="E20:F20"/>
    <mergeCell ref="G20:H20"/>
    <mergeCell ref="E21:F21"/>
    <mergeCell ref="G21:H21"/>
    <mergeCell ref="E22:F22"/>
    <mergeCell ref="G22:H22"/>
    <mergeCell ref="B23:C23"/>
    <mergeCell ref="B25:C25"/>
    <mergeCell ref="B26:C26"/>
    <mergeCell ref="B27:C27"/>
    <mergeCell ref="B28:F28"/>
    <mergeCell ref="E44:F44"/>
    <mergeCell ref="B30:F30"/>
    <mergeCell ref="I31:I32"/>
    <mergeCell ref="I33:I34"/>
    <mergeCell ref="I35:I36"/>
    <mergeCell ref="E42:H42"/>
    <mergeCell ref="E43:H43"/>
  </mergeCells>
  <phoneticPr fontId="2"/>
  <dataValidations count="2">
    <dataValidation imeMode="on" allowBlank="1" showInputMessage="1" showErrorMessage="1" sqref="E42:H43 JA42:JD43 SW42:SZ43 ACS42:ACV43 AMO42:AMR43 AWK42:AWN43 BGG42:BGJ43 BQC42:BQF43 BZY42:CAB43 CJU42:CJX43 CTQ42:CTT43 DDM42:DDP43 DNI42:DNL43 DXE42:DXH43 EHA42:EHD43 EQW42:EQZ43 FAS42:FAV43 FKO42:FKR43 FUK42:FUN43 GEG42:GEJ43 GOC42:GOF43 GXY42:GYB43 HHU42:HHX43 HRQ42:HRT43 IBM42:IBP43 ILI42:ILL43 IVE42:IVH43 JFA42:JFD43 JOW42:JOZ43 JYS42:JYV43 KIO42:KIR43 KSK42:KSN43 LCG42:LCJ43 LMC42:LMF43 LVY42:LWB43 MFU42:MFX43 MPQ42:MPT43 MZM42:MZP43 NJI42:NJL43 NTE42:NTH43 ODA42:ODD43 OMW42:OMZ43 OWS42:OWV43 PGO42:PGR43 PQK42:PQN43 QAG42:QAJ43 QKC42:QKF43 QTY42:QUB43 RDU42:RDX43 RNQ42:RNT43 RXM42:RXP43 SHI42:SHL43 SRE42:SRH43 TBA42:TBD43 TKW42:TKZ43 TUS42:TUV43 UEO42:UER43 UOK42:UON43 UYG42:UYJ43 VIC42:VIF43 VRY42:VSB43 WBU42:WBX43 WLQ42:WLT43 WVM42:WVP43 E65578:H65579 JA65578:JD65579 SW65578:SZ65579 ACS65578:ACV65579 AMO65578:AMR65579 AWK65578:AWN65579 BGG65578:BGJ65579 BQC65578:BQF65579 BZY65578:CAB65579 CJU65578:CJX65579 CTQ65578:CTT65579 DDM65578:DDP65579 DNI65578:DNL65579 DXE65578:DXH65579 EHA65578:EHD65579 EQW65578:EQZ65579 FAS65578:FAV65579 FKO65578:FKR65579 FUK65578:FUN65579 GEG65578:GEJ65579 GOC65578:GOF65579 GXY65578:GYB65579 HHU65578:HHX65579 HRQ65578:HRT65579 IBM65578:IBP65579 ILI65578:ILL65579 IVE65578:IVH65579 JFA65578:JFD65579 JOW65578:JOZ65579 JYS65578:JYV65579 KIO65578:KIR65579 KSK65578:KSN65579 LCG65578:LCJ65579 LMC65578:LMF65579 LVY65578:LWB65579 MFU65578:MFX65579 MPQ65578:MPT65579 MZM65578:MZP65579 NJI65578:NJL65579 NTE65578:NTH65579 ODA65578:ODD65579 OMW65578:OMZ65579 OWS65578:OWV65579 PGO65578:PGR65579 PQK65578:PQN65579 QAG65578:QAJ65579 QKC65578:QKF65579 QTY65578:QUB65579 RDU65578:RDX65579 RNQ65578:RNT65579 RXM65578:RXP65579 SHI65578:SHL65579 SRE65578:SRH65579 TBA65578:TBD65579 TKW65578:TKZ65579 TUS65578:TUV65579 UEO65578:UER65579 UOK65578:UON65579 UYG65578:UYJ65579 VIC65578:VIF65579 VRY65578:VSB65579 WBU65578:WBX65579 WLQ65578:WLT65579 WVM65578:WVP65579 E131114:H131115 JA131114:JD131115 SW131114:SZ131115 ACS131114:ACV131115 AMO131114:AMR131115 AWK131114:AWN131115 BGG131114:BGJ131115 BQC131114:BQF131115 BZY131114:CAB131115 CJU131114:CJX131115 CTQ131114:CTT131115 DDM131114:DDP131115 DNI131114:DNL131115 DXE131114:DXH131115 EHA131114:EHD131115 EQW131114:EQZ131115 FAS131114:FAV131115 FKO131114:FKR131115 FUK131114:FUN131115 GEG131114:GEJ131115 GOC131114:GOF131115 GXY131114:GYB131115 HHU131114:HHX131115 HRQ131114:HRT131115 IBM131114:IBP131115 ILI131114:ILL131115 IVE131114:IVH131115 JFA131114:JFD131115 JOW131114:JOZ131115 JYS131114:JYV131115 KIO131114:KIR131115 KSK131114:KSN131115 LCG131114:LCJ131115 LMC131114:LMF131115 LVY131114:LWB131115 MFU131114:MFX131115 MPQ131114:MPT131115 MZM131114:MZP131115 NJI131114:NJL131115 NTE131114:NTH131115 ODA131114:ODD131115 OMW131114:OMZ131115 OWS131114:OWV131115 PGO131114:PGR131115 PQK131114:PQN131115 QAG131114:QAJ131115 QKC131114:QKF131115 QTY131114:QUB131115 RDU131114:RDX131115 RNQ131114:RNT131115 RXM131114:RXP131115 SHI131114:SHL131115 SRE131114:SRH131115 TBA131114:TBD131115 TKW131114:TKZ131115 TUS131114:TUV131115 UEO131114:UER131115 UOK131114:UON131115 UYG131114:UYJ131115 VIC131114:VIF131115 VRY131114:VSB131115 WBU131114:WBX131115 WLQ131114:WLT131115 WVM131114:WVP131115 E196650:H196651 JA196650:JD196651 SW196650:SZ196651 ACS196650:ACV196651 AMO196650:AMR196651 AWK196650:AWN196651 BGG196650:BGJ196651 BQC196650:BQF196651 BZY196650:CAB196651 CJU196650:CJX196651 CTQ196650:CTT196651 DDM196650:DDP196651 DNI196650:DNL196651 DXE196650:DXH196651 EHA196650:EHD196651 EQW196650:EQZ196651 FAS196650:FAV196651 FKO196650:FKR196651 FUK196650:FUN196651 GEG196650:GEJ196651 GOC196650:GOF196651 GXY196650:GYB196651 HHU196650:HHX196651 HRQ196650:HRT196651 IBM196650:IBP196651 ILI196650:ILL196651 IVE196650:IVH196651 JFA196650:JFD196651 JOW196650:JOZ196651 JYS196650:JYV196651 KIO196650:KIR196651 KSK196650:KSN196651 LCG196650:LCJ196651 LMC196650:LMF196651 LVY196650:LWB196651 MFU196650:MFX196651 MPQ196650:MPT196651 MZM196650:MZP196651 NJI196650:NJL196651 NTE196650:NTH196651 ODA196650:ODD196651 OMW196650:OMZ196651 OWS196650:OWV196651 PGO196650:PGR196651 PQK196650:PQN196651 QAG196650:QAJ196651 QKC196650:QKF196651 QTY196650:QUB196651 RDU196650:RDX196651 RNQ196650:RNT196651 RXM196650:RXP196651 SHI196650:SHL196651 SRE196650:SRH196651 TBA196650:TBD196651 TKW196650:TKZ196651 TUS196650:TUV196651 UEO196650:UER196651 UOK196650:UON196651 UYG196650:UYJ196651 VIC196650:VIF196651 VRY196650:VSB196651 WBU196650:WBX196651 WLQ196650:WLT196651 WVM196650:WVP196651 E262186:H262187 JA262186:JD262187 SW262186:SZ262187 ACS262186:ACV262187 AMO262186:AMR262187 AWK262186:AWN262187 BGG262186:BGJ262187 BQC262186:BQF262187 BZY262186:CAB262187 CJU262186:CJX262187 CTQ262186:CTT262187 DDM262186:DDP262187 DNI262186:DNL262187 DXE262186:DXH262187 EHA262186:EHD262187 EQW262186:EQZ262187 FAS262186:FAV262187 FKO262186:FKR262187 FUK262186:FUN262187 GEG262186:GEJ262187 GOC262186:GOF262187 GXY262186:GYB262187 HHU262186:HHX262187 HRQ262186:HRT262187 IBM262186:IBP262187 ILI262186:ILL262187 IVE262186:IVH262187 JFA262186:JFD262187 JOW262186:JOZ262187 JYS262186:JYV262187 KIO262186:KIR262187 KSK262186:KSN262187 LCG262186:LCJ262187 LMC262186:LMF262187 LVY262186:LWB262187 MFU262186:MFX262187 MPQ262186:MPT262187 MZM262186:MZP262187 NJI262186:NJL262187 NTE262186:NTH262187 ODA262186:ODD262187 OMW262186:OMZ262187 OWS262186:OWV262187 PGO262186:PGR262187 PQK262186:PQN262187 QAG262186:QAJ262187 QKC262186:QKF262187 QTY262186:QUB262187 RDU262186:RDX262187 RNQ262186:RNT262187 RXM262186:RXP262187 SHI262186:SHL262187 SRE262186:SRH262187 TBA262186:TBD262187 TKW262186:TKZ262187 TUS262186:TUV262187 UEO262186:UER262187 UOK262186:UON262187 UYG262186:UYJ262187 VIC262186:VIF262187 VRY262186:VSB262187 WBU262186:WBX262187 WLQ262186:WLT262187 WVM262186:WVP262187 E327722:H327723 JA327722:JD327723 SW327722:SZ327723 ACS327722:ACV327723 AMO327722:AMR327723 AWK327722:AWN327723 BGG327722:BGJ327723 BQC327722:BQF327723 BZY327722:CAB327723 CJU327722:CJX327723 CTQ327722:CTT327723 DDM327722:DDP327723 DNI327722:DNL327723 DXE327722:DXH327723 EHA327722:EHD327723 EQW327722:EQZ327723 FAS327722:FAV327723 FKO327722:FKR327723 FUK327722:FUN327723 GEG327722:GEJ327723 GOC327722:GOF327723 GXY327722:GYB327723 HHU327722:HHX327723 HRQ327722:HRT327723 IBM327722:IBP327723 ILI327722:ILL327723 IVE327722:IVH327723 JFA327722:JFD327723 JOW327722:JOZ327723 JYS327722:JYV327723 KIO327722:KIR327723 KSK327722:KSN327723 LCG327722:LCJ327723 LMC327722:LMF327723 LVY327722:LWB327723 MFU327722:MFX327723 MPQ327722:MPT327723 MZM327722:MZP327723 NJI327722:NJL327723 NTE327722:NTH327723 ODA327722:ODD327723 OMW327722:OMZ327723 OWS327722:OWV327723 PGO327722:PGR327723 PQK327722:PQN327723 QAG327722:QAJ327723 QKC327722:QKF327723 QTY327722:QUB327723 RDU327722:RDX327723 RNQ327722:RNT327723 RXM327722:RXP327723 SHI327722:SHL327723 SRE327722:SRH327723 TBA327722:TBD327723 TKW327722:TKZ327723 TUS327722:TUV327723 UEO327722:UER327723 UOK327722:UON327723 UYG327722:UYJ327723 VIC327722:VIF327723 VRY327722:VSB327723 WBU327722:WBX327723 WLQ327722:WLT327723 WVM327722:WVP327723 E393258:H393259 JA393258:JD393259 SW393258:SZ393259 ACS393258:ACV393259 AMO393258:AMR393259 AWK393258:AWN393259 BGG393258:BGJ393259 BQC393258:BQF393259 BZY393258:CAB393259 CJU393258:CJX393259 CTQ393258:CTT393259 DDM393258:DDP393259 DNI393258:DNL393259 DXE393258:DXH393259 EHA393258:EHD393259 EQW393258:EQZ393259 FAS393258:FAV393259 FKO393258:FKR393259 FUK393258:FUN393259 GEG393258:GEJ393259 GOC393258:GOF393259 GXY393258:GYB393259 HHU393258:HHX393259 HRQ393258:HRT393259 IBM393258:IBP393259 ILI393258:ILL393259 IVE393258:IVH393259 JFA393258:JFD393259 JOW393258:JOZ393259 JYS393258:JYV393259 KIO393258:KIR393259 KSK393258:KSN393259 LCG393258:LCJ393259 LMC393258:LMF393259 LVY393258:LWB393259 MFU393258:MFX393259 MPQ393258:MPT393259 MZM393258:MZP393259 NJI393258:NJL393259 NTE393258:NTH393259 ODA393258:ODD393259 OMW393258:OMZ393259 OWS393258:OWV393259 PGO393258:PGR393259 PQK393258:PQN393259 QAG393258:QAJ393259 QKC393258:QKF393259 QTY393258:QUB393259 RDU393258:RDX393259 RNQ393258:RNT393259 RXM393258:RXP393259 SHI393258:SHL393259 SRE393258:SRH393259 TBA393258:TBD393259 TKW393258:TKZ393259 TUS393258:TUV393259 UEO393258:UER393259 UOK393258:UON393259 UYG393258:UYJ393259 VIC393258:VIF393259 VRY393258:VSB393259 WBU393258:WBX393259 WLQ393258:WLT393259 WVM393258:WVP393259 E458794:H458795 JA458794:JD458795 SW458794:SZ458795 ACS458794:ACV458795 AMO458794:AMR458795 AWK458794:AWN458795 BGG458794:BGJ458795 BQC458794:BQF458795 BZY458794:CAB458795 CJU458794:CJX458795 CTQ458794:CTT458795 DDM458794:DDP458795 DNI458794:DNL458795 DXE458794:DXH458795 EHA458794:EHD458795 EQW458794:EQZ458795 FAS458794:FAV458795 FKO458794:FKR458795 FUK458794:FUN458795 GEG458794:GEJ458795 GOC458794:GOF458795 GXY458794:GYB458795 HHU458794:HHX458795 HRQ458794:HRT458795 IBM458794:IBP458795 ILI458794:ILL458795 IVE458794:IVH458795 JFA458794:JFD458795 JOW458794:JOZ458795 JYS458794:JYV458795 KIO458794:KIR458795 KSK458794:KSN458795 LCG458794:LCJ458795 LMC458794:LMF458795 LVY458794:LWB458795 MFU458794:MFX458795 MPQ458794:MPT458795 MZM458794:MZP458795 NJI458794:NJL458795 NTE458794:NTH458795 ODA458794:ODD458795 OMW458794:OMZ458795 OWS458794:OWV458795 PGO458794:PGR458795 PQK458794:PQN458795 QAG458794:QAJ458795 QKC458794:QKF458795 QTY458794:QUB458795 RDU458794:RDX458795 RNQ458794:RNT458795 RXM458794:RXP458795 SHI458794:SHL458795 SRE458794:SRH458795 TBA458794:TBD458795 TKW458794:TKZ458795 TUS458794:TUV458795 UEO458794:UER458795 UOK458794:UON458795 UYG458794:UYJ458795 VIC458794:VIF458795 VRY458794:VSB458795 WBU458794:WBX458795 WLQ458794:WLT458795 WVM458794:WVP458795 E524330:H524331 JA524330:JD524331 SW524330:SZ524331 ACS524330:ACV524331 AMO524330:AMR524331 AWK524330:AWN524331 BGG524330:BGJ524331 BQC524330:BQF524331 BZY524330:CAB524331 CJU524330:CJX524331 CTQ524330:CTT524331 DDM524330:DDP524331 DNI524330:DNL524331 DXE524330:DXH524331 EHA524330:EHD524331 EQW524330:EQZ524331 FAS524330:FAV524331 FKO524330:FKR524331 FUK524330:FUN524331 GEG524330:GEJ524331 GOC524330:GOF524331 GXY524330:GYB524331 HHU524330:HHX524331 HRQ524330:HRT524331 IBM524330:IBP524331 ILI524330:ILL524331 IVE524330:IVH524331 JFA524330:JFD524331 JOW524330:JOZ524331 JYS524330:JYV524331 KIO524330:KIR524331 KSK524330:KSN524331 LCG524330:LCJ524331 LMC524330:LMF524331 LVY524330:LWB524331 MFU524330:MFX524331 MPQ524330:MPT524331 MZM524330:MZP524331 NJI524330:NJL524331 NTE524330:NTH524331 ODA524330:ODD524331 OMW524330:OMZ524331 OWS524330:OWV524331 PGO524330:PGR524331 PQK524330:PQN524331 QAG524330:QAJ524331 QKC524330:QKF524331 QTY524330:QUB524331 RDU524330:RDX524331 RNQ524330:RNT524331 RXM524330:RXP524331 SHI524330:SHL524331 SRE524330:SRH524331 TBA524330:TBD524331 TKW524330:TKZ524331 TUS524330:TUV524331 UEO524330:UER524331 UOK524330:UON524331 UYG524330:UYJ524331 VIC524330:VIF524331 VRY524330:VSB524331 WBU524330:WBX524331 WLQ524330:WLT524331 WVM524330:WVP524331 E589866:H589867 JA589866:JD589867 SW589866:SZ589867 ACS589866:ACV589867 AMO589866:AMR589867 AWK589866:AWN589867 BGG589866:BGJ589867 BQC589866:BQF589867 BZY589866:CAB589867 CJU589866:CJX589867 CTQ589866:CTT589867 DDM589866:DDP589867 DNI589866:DNL589867 DXE589866:DXH589867 EHA589866:EHD589867 EQW589866:EQZ589867 FAS589866:FAV589867 FKO589866:FKR589867 FUK589866:FUN589867 GEG589866:GEJ589867 GOC589866:GOF589867 GXY589866:GYB589867 HHU589866:HHX589867 HRQ589866:HRT589867 IBM589866:IBP589867 ILI589866:ILL589867 IVE589866:IVH589867 JFA589866:JFD589867 JOW589866:JOZ589867 JYS589866:JYV589867 KIO589866:KIR589867 KSK589866:KSN589867 LCG589866:LCJ589867 LMC589866:LMF589867 LVY589866:LWB589867 MFU589866:MFX589867 MPQ589866:MPT589867 MZM589866:MZP589867 NJI589866:NJL589867 NTE589866:NTH589867 ODA589866:ODD589867 OMW589866:OMZ589867 OWS589866:OWV589867 PGO589866:PGR589867 PQK589866:PQN589867 QAG589866:QAJ589867 QKC589866:QKF589867 QTY589866:QUB589867 RDU589866:RDX589867 RNQ589866:RNT589867 RXM589866:RXP589867 SHI589866:SHL589867 SRE589866:SRH589867 TBA589866:TBD589867 TKW589866:TKZ589867 TUS589866:TUV589867 UEO589866:UER589867 UOK589866:UON589867 UYG589866:UYJ589867 VIC589866:VIF589867 VRY589866:VSB589867 WBU589866:WBX589867 WLQ589866:WLT589867 WVM589866:WVP589867 E655402:H655403 JA655402:JD655403 SW655402:SZ655403 ACS655402:ACV655403 AMO655402:AMR655403 AWK655402:AWN655403 BGG655402:BGJ655403 BQC655402:BQF655403 BZY655402:CAB655403 CJU655402:CJX655403 CTQ655402:CTT655403 DDM655402:DDP655403 DNI655402:DNL655403 DXE655402:DXH655403 EHA655402:EHD655403 EQW655402:EQZ655403 FAS655402:FAV655403 FKO655402:FKR655403 FUK655402:FUN655403 GEG655402:GEJ655403 GOC655402:GOF655403 GXY655402:GYB655403 HHU655402:HHX655403 HRQ655402:HRT655403 IBM655402:IBP655403 ILI655402:ILL655403 IVE655402:IVH655403 JFA655402:JFD655403 JOW655402:JOZ655403 JYS655402:JYV655403 KIO655402:KIR655403 KSK655402:KSN655403 LCG655402:LCJ655403 LMC655402:LMF655403 LVY655402:LWB655403 MFU655402:MFX655403 MPQ655402:MPT655403 MZM655402:MZP655403 NJI655402:NJL655403 NTE655402:NTH655403 ODA655402:ODD655403 OMW655402:OMZ655403 OWS655402:OWV655403 PGO655402:PGR655403 PQK655402:PQN655403 QAG655402:QAJ655403 QKC655402:QKF655403 QTY655402:QUB655403 RDU655402:RDX655403 RNQ655402:RNT655403 RXM655402:RXP655403 SHI655402:SHL655403 SRE655402:SRH655403 TBA655402:TBD655403 TKW655402:TKZ655403 TUS655402:TUV655403 UEO655402:UER655403 UOK655402:UON655403 UYG655402:UYJ655403 VIC655402:VIF655403 VRY655402:VSB655403 WBU655402:WBX655403 WLQ655402:WLT655403 WVM655402:WVP655403 E720938:H720939 JA720938:JD720939 SW720938:SZ720939 ACS720938:ACV720939 AMO720938:AMR720939 AWK720938:AWN720939 BGG720938:BGJ720939 BQC720938:BQF720939 BZY720938:CAB720939 CJU720938:CJX720939 CTQ720938:CTT720939 DDM720938:DDP720939 DNI720938:DNL720939 DXE720938:DXH720939 EHA720938:EHD720939 EQW720938:EQZ720939 FAS720938:FAV720939 FKO720938:FKR720939 FUK720938:FUN720939 GEG720938:GEJ720939 GOC720938:GOF720939 GXY720938:GYB720939 HHU720938:HHX720939 HRQ720938:HRT720939 IBM720938:IBP720939 ILI720938:ILL720939 IVE720938:IVH720939 JFA720938:JFD720939 JOW720938:JOZ720939 JYS720938:JYV720939 KIO720938:KIR720939 KSK720938:KSN720939 LCG720938:LCJ720939 LMC720938:LMF720939 LVY720938:LWB720939 MFU720938:MFX720939 MPQ720938:MPT720939 MZM720938:MZP720939 NJI720938:NJL720939 NTE720938:NTH720939 ODA720938:ODD720939 OMW720938:OMZ720939 OWS720938:OWV720939 PGO720938:PGR720939 PQK720938:PQN720939 QAG720938:QAJ720939 QKC720938:QKF720939 QTY720938:QUB720939 RDU720938:RDX720939 RNQ720938:RNT720939 RXM720938:RXP720939 SHI720938:SHL720939 SRE720938:SRH720939 TBA720938:TBD720939 TKW720938:TKZ720939 TUS720938:TUV720939 UEO720938:UER720939 UOK720938:UON720939 UYG720938:UYJ720939 VIC720938:VIF720939 VRY720938:VSB720939 WBU720938:WBX720939 WLQ720938:WLT720939 WVM720938:WVP720939 E786474:H786475 JA786474:JD786475 SW786474:SZ786475 ACS786474:ACV786475 AMO786474:AMR786475 AWK786474:AWN786475 BGG786474:BGJ786475 BQC786474:BQF786475 BZY786474:CAB786475 CJU786474:CJX786475 CTQ786474:CTT786475 DDM786474:DDP786475 DNI786474:DNL786475 DXE786474:DXH786475 EHA786474:EHD786475 EQW786474:EQZ786475 FAS786474:FAV786475 FKO786474:FKR786475 FUK786474:FUN786475 GEG786474:GEJ786475 GOC786474:GOF786475 GXY786474:GYB786475 HHU786474:HHX786475 HRQ786474:HRT786475 IBM786474:IBP786475 ILI786474:ILL786475 IVE786474:IVH786475 JFA786474:JFD786475 JOW786474:JOZ786475 JYS786474:JYV786475 KIO786474:KIR786475 KSK786474:KSN786475 LCG786474:LCJ786475 LMC786474:LMF786475 LVY786474:LWB786475 MFU786474:MFX786475 MPQ786474:MPT786475 MZM786474:MZP786475 NJI786474:NJL786475 NTE786474:NTH786475 ODA786474:ODD786475 OMW786474:OMZ786475 OWS786474:OWV786475 PGO786474:PGR786475 PQK786474:PQN786475 QAG786474:QAJ786475 QKC786474:QKF786475 QTY786474:QUB786475 RDU786474:RDX786475 RNQ786474:RNT786475 RXM786474:RXP786475 SHI786474:SHL786475 SRE786474:SRH786475 TBA786474:TBD786475 TKW786474:TKZ786475 TUS786474:TUV786475 UEO786474:UER786475 UOK786474:UON786475 UYG786474:UYJ786475 VIC786474:VIF786475 VRY786474:VSB786475 WBU786474:WBX786475 WLQ786474:WLT786475 WVM786474:WVP786475 E852010:H852011 JA852010:JD852011 SW852010:SZ852011 ACS852010:ACV852011 AMO852010:AMR852011 AWK852010:AWN852011 BGG852010:BGJ852011 BQC852010:BQF852011 BZY852010:CAB852011 CJU852010:CJX852011 CTQ852010:CTT852011 DDM852010:DDP852011 DNI852010:DNL852011 DXE852010:DXH852011 EHA852010:EHD852011 EQW852010:EQZ852011 FAS852010:FAV852011 FKO852010:FKR852011 FUK852010:FUN852011 GEG852010:GEJ852011 GOC852010:GOF852011 GXY852010:GYB852011 HHU852010:HHX852011 HRQ852010:HRT852011 IBM852010:IBP852011 ILI852010:ILL852011 IVE852010:IVH852011 JFA852010:JFD852011 JOW852010:JOZ852011 JYS852010:JYV852011 KIO852010:KIR852011 KSK852010:KSN852011 LCG852010:LCJ852011 LMC852010:LMF852011 LVY852010:LWB852011 MFU852010:MFX852011 MPQ852010:MPT852011 MZM852010:MZP852011 NJI852010:NJL852011 NTE852010:NTH852011 ODA852010:ODD852011 OMW852010:OMZ852011 OWS852010:OWV852011 PGO852010:PGR852011 PQK852010:PQN852011 QAG852010:QAJ852011 QKC852010:QKF852011 QTY852010:QUB852011 RDU852010:RDX852011 RNQ852010:RNT852011 RXM852010:RXP852011 SHI852010:SHL852011 SRE852010:SRH852011 TBA852010:TBD852011 TKW852010:TKZ852011 TUS852010:TUV852011 UEO852010:UER852011 UOK852010:UON852011 UYG852010:UYJ852011 VIC852010:VIF852011 VRY852010:VSB852011 WBU852010:WBX852011 WLQ852010:WLT852011 WVM852010:WVP852011 E917546:H917547 JA917546:JD917547 SW917546:SZ917547 ACS917546:ACV917547 AMO917546:AMR917547 AWK917546:AWN917547 BGG917546:BGJ917547 BQC917546:BQF917547 BZY917546:CAB917547 CJU917546:CJX917547 CTQ917546:CTT917547 DDM917546:DDP917547 DNI917546:DNL917547 DXE917546:DXH917547 EHA917546:EHD917547 EQW917546:EQZ917547 FAS917546:FAV917547 FKO917546:FKR917547 FUK917546:FUN917547 GEG917546:GEJ917547 GOC917546:GOF917547 GXY917546:GYB917547 HHU917546:HHX917547 HRQ917546:HRT917547 IBM917546:IBP917547 ILI917546:ILL917547 IVE917546:IVH917547 JFA917546:JFD917547 JOW917546:JOZ917547 JYS917546:JYV917547 KIO917546:KIR917547 KSK917546:KSN917547 LCG917546:LCJ917547 LMC917546:LMF917547 LVY917546:LWB917547 MFU917546:MFX917547 MPQ917546:MPT917547 MZM917546:MZP917547 NJI917546:NJL917547 NTE917546:NTH917547 ODA917546:ODD917547 OMW917546:OMZ917547 OWS917546:OWV917547 PGO917546:PGR917547 PQK917546:PQN917547 QAG917546:QAJ917547 QKC917546:QKF917547 QTY917546:QUB917547 RDU917546:RDX917547 RNQ917546:RNT917547 RXM917546:RXP917547 SHI917546:SHL917547 SRE917546:SRH917547 TBA917546:TBD917547 TKW917546:TKZ917547 TUS917546:TUV917547 UEO917546:UER917547 UOK917546:UON917547 UYG917546:UYJ917547 VIC917546:VIF917547 VRY917546:VSB917547 WBU917546:WBX917547 WLQ917546:WLT917547 WVM917546:WVP917547 E983082:H983083 JA983082:JD983083 SW983082:SZ983083 ACS983082:ACV983083 AMO983082:AMR983083 AWK983082:AWN983083 BGG983082:BGJ983083 BQC983082:BQF983083 BZY983082:CAB983083 CJU983082:CJX983083 CTQ983082:CTT983083 DDM983082:DDP983083 DNI983082:DNL983083 DXE983082:DXH983083 EHA983082:EHD983083 EQW983082:EQZ983083 FAS983082:FAV983083 FKO983082:FKR983083 FUK983082:FUN983083 GEG983082:GEJ983083 GOC983082:GOF983083 GXY983082:GYB983083 HHU983082:HHX983083 HRQ983082:HRT983083 IBM983082:IBP983083 ILI983082:ILL983083 IVE983082:IVH983083 JFA983082:JFD983083 JOW983082:JOZ983083 JYS983082:JYV983083 KIO983082:KIR983083 KSK983082:KSN983083 LCG983082:LCJ983083 LMC983082:LMF983083 LVY983082:LWB983083 MFU983082:MFX983083 MPQ983082:MPT983083 MZM983082:MZP983083 NJI983082:NJL983083 NTE983082:NTH983083 ODA983082:ODD983083 OMW983082:OMZ983083 OWS983082:OWV983083 PGO983082:PGR983083 PQK983082:PQN983083 QAG983082:QAJ983083 QKC983082:QKF983083 QTY983082:QUB983083 RDU983082:RDX983083 RNQ983082:RNT983083 RXM983082:RXP983083 SHI983082:SHL983083 SRE983082:SRH983083 TBA983082:TBD983083 TKW983082:TKZ983083 TUS983082:TUV983083 UEO983082:UER983083 UOK983082:UON983083 UYG983082:UYJ983083 VIC983082:VIF983083 VRY983082:VSB983083 WBU983082:WBX983083 WLQ983082:WLT983083 WVM983082:WVP983083 D25:D27 IZ25:IZ27 SV25:SV27 ACR25:ACR27 AMN25:AMN27 AWJ25:AWJ27 BGF25:BGF27 BQB25:BQB27 BZX25:BZX27 CJT25:CJT27 CTP25:CTP27 DDL25:DDL27 DNH25:DNH27 DXD25:DXD27 EGZ25:EGZ27 EQV25:EQV27 FAR25:FAR27 FKN25:FKN27 FUJ25:FUJ27 GEF25:GEF27 GOB25:GOB27 GXX25:GXX27 HHT25:HHT27 HRP25:HRP27 IBL25:IBL27 ILH25:ILH27 IVD25:IVD27 JEZ25:JEZ27 JOV25:JOV27 JYR25:JYR27 KIN25:KIN27 KSJ25:KSJ27 LCF25:LCF27 LMB25:LMB27 LVX25:LVX27 MFT25:MFT27 MPP25:MPP27 MZL25:MZL27 NJH25:NJH27 NTD25:NTD27 OCZ25:OCZ27 OMV25:OMV27 OWR25:OWR27 PGN25:PGN27 PQJ25:PQJ27 QAF25:QAF27 QKB25:QKB27 QTX25:QTX27 RDT25:RDT27 RNP25:RNP27 RXL25:RXL27 SHH25:SHH27 SRD25:SRD27 TAZ25:TAZ27 TKV25:TKV27 TUR25:TUR27 UEN25:UEN27 UOJ25:UOJ27 UYF25:UYF27 VIB25:VIB27 VRX25:VRX27 WBT25:WBT27 WLP25:WLP27 WVL25:WVL27 D65561:D65563 IZ65561:IZ65563 SV65561:SV65563 ACR65561:ACR65563 AMN65561:AMN65563 AWJ65561:AWJ65563 BGF65561:BGF65563 BQB65561:BQB65563 BZX65561:BZX65563 CJT65561:CJT65563 CTP65561:CTP65563 DDL65561:DDL65563 DNH65561:DNH65563 DXD65561:DXD65563 EGZ65561:EGZ65563 EQV65561:EQV65563 FAR65561:FAR65563 FKN65561:FKN65563 FUJ65561:FUJ65563 GEF65561:GEF65563 GOB65561:GOB65563 GXX65561:GXX65563 HHT65561:HHT65563 HRP65561:HRP65563 IBL65561:IBL65563 ILH65561:ILH65563 IVD65561:IVD65563 JEZ65561:JEZ65563 JOV65561:JOV65563 JYR65561:JYR65563 KIN65561:KIN65563 KSJ65561:KSJ65563 LCF65561:LCF65563 LMB65561:LMB65563 LVX65561:LVX65563 MFT65561:MFT65563 MPP65561:MPP65563 MZL65561:MZL65563 NJH65561:NJH65563 NTD65561:NTD65563 OCZ65561:OCZ65563 OMV65561:OMV65563 OWR65561:OWR65563 PGN65561:PGN65563 PQJ65561:PQJ65563 QAF65561:QAF65563 QKB65561:QKB65563 QTX65561:QTX65563 RDT65561:RDT65563 RNP65561:RNP65563 RXL65561:RXL65563 SHH65561:SHH65563 SRD65561:SRD65563 TAZ65561:TAZ65563 TKV65561:TKV65563 TUR65561:TUR65563 UEN65561:UEN65563 UOJ65561:UOJ65563 UYF65561:UYF65563 VIB65561:VIB65563 VRX65561:VRX65563 WBT65561:WBT65563 WLP65561:WLP65563 WVL65561:WVL65563 D131097:D131099 IZ131097:IZ131099 SV131097:SV131099 ACR131097:ACR131099 AMN131097:AMN131099 AWJ131097:AWJ131099 BGF131097:BGF131099 BQB131097:BQB131099 BZX131097:BZX131099 CJT131097:CJT131099 CTP131097:CTP131099 DDL131097:DDL131099 DNH131097:DNH131099 DXD131097:DXD131099 EGZ131097:EGZ131099 EQV131097:EQV131099 FAR131097:FAR131099 FKN131097:FKN131099 FUJ131097:FUJ131099 GEF131097:GEF131099 GOB131097:GOB131099 GXX131097:GXX131099 HHT131097:HHT131099 HRP131097:HRP131099 IBL131097:IBL131099 ILH131097:ILH131099 IVD131097:IVD131099 JEZ131097:JEZ131099 JOV131097:JOV131099 JYR131097:JYR131099 KIN131097:KIN131099 KSJ131097:KSJ131099 LCF131097:LCF131099 LMB131097:LMB131099 LVX131097:LVX131099 MFT131097:MFT131099 MPP131097:MPP131099 MZL131097:MZL131099 NJH131097:NJH131099 NTD131097:NTD131099 OCZ131097:OCZ131099 OMV131097:OMV131099 OWR131097:OWR131099 PGN131097:PGN131099 PQJ131097:PQJ131099 QAF131097:QAF131099 QKB131097:QKB131099 QTX131097:QTX131099 RDT131097:RDT131099 RNP131097:RNP131099 RXL131097:RXL131099 SHH131097:SHH131099 SRD131097:SRD131099 TAZ131097:TAZ131099 TKV131097:TKV131099 TUR131097:TUR131099 UEN131097:UEN131099 UOJ131097:UOJ131099 UYF131097:UYF131099 VIB131097:VIB131099 VRX131097:VRX131099 WBT131097:WBT131099 WLP131097:WLP131099 WVL131097:WVL131099 D196633:D196635 IZ196633:IZ196635 SV196633:SV196635 ACR196633:ACR196635 AMN196633:AMN196635 AWJ196633:AWJ196635 BGF196633:BGF196635 BQB196633:BQB196635 BZX196633:BZX196635 CJT196633:CJT196635 CTP196633:CTP196635 DDL196633:DDL196635 DNH196633:DNH196635 DXD196633:DXD196635 EGZ196633:EGZ196635 EQV196633:EQV196635 FAR196633:FAR196635 FKN196633:FKN196635 FUJ196633:FUJ196635 GEF196633:GEF196635 GOB196633:GOB196635 GXX196633:GXX196635 HHT196633:HHT196635 HRP196633:HRP196635 IBL196633:IBL196635 ILH196633:ILH196635 IVD196633:IVD196635 JEZ196633:JEZ196635 JOV196633:JOV196635 JYR196633:JYR196635 KIN196633:KIN196635 KSJ196633:KSJ196635 LCF196633:LCF196635 LMB196633:LMB196635 LVX196633:LVX196635 MFT196633:MFT196635 MPP196633:MPP196635 MZL196633:MZL196635 NJH196633:NJH196635 NTD196633:NTD196635 OCZ196633:OCZ196635 OMV196633:OMV196635 OWR196633:OWR196635 PGN196633:PGN196635 PQJ196633:PQJ196635 QAF196633:QAF196635 QKB196633:QKB196635 QTX196633:QTX196635 RDT196633:RDT196635 RNP196633:RNP196635 RXL196633:RXL196635 SHH196633:SHH196635 SRD196633:SRD196635 TAZ196633:TAZ196635 TKV196633:TKV196635 TUR196633:TUR196635 UEN196633:UEN196635 UOJ196633:UOJ196635 UYF196633:UYF196635 VIB196633:VIB196635 VRX196633:VRX196635 WBT196633:WBT196635 WLP196633:WLP196635 WVL196633:WVL196635 D262169:D262171 IZ262169:IZ262171 SV262169:SV262171 ACR262169:ACR262171 AMN262169:AMN262171 AWJ262169:AWJ262171 BGF262169:BGF262171 BQB262169:BQB262171 BZX262169:BZX262171 CJT262169:CJT262171 CTP262169:CTP262171 DDL262169:DDL262171 DNH262169:DNH262171 DXD262169:DXD262171 EGZ262169:EGZ262171 EQV262169:EQV262171 FAR262169:FAR262171 FKN262169:FKN262171 FUJ262169:FUJ262171 GEF262169:GEF262171 GOB262169:GOB262171 GXX262169:GXX262171 HHT262169:HHT262171 HRP262169:HRP262171 IBL262169:IBL262171 ILH262169:ILH262171 IVD262169:IVD262171 JEZ262169:JEZ262171 JOV262169:JOV262171 JYR262169:JYR262171 KIN262169:KIN262171 KSJ262169:KSJ262171 LCF262169:LCF262171 LMB262169:LMB262171 LVX262169:LVX262171 MFT262169:MFT262171 MPP262169:MPP262171 MZL262169:MZL262171 NJH262169:NJH262171 NTD262169:NTD262171 OCZ262169:OCZ262171 OMV262169:OMV262171 OWR262169:OWR262171 PGN262169:PGN262171 PQJ262169:PQJ262171 QAF262169:QAF262171 QKB262169:QKB262171 QTX262169:QTX262171 RDT262169:RDT262171 RNP262169:RNP262171 RXL262169:RXL262171 SHH262169:SHH262171 SRD262169:SRD262171 TAZ262169:TAZ262171 TKV262169:TKV262171 TUR262169:TUR262171 UEN262169:UEN262171 UOJ262169:UOJ262171 UYF262169:UYF262171 VIB262169:VIB262171 VRX262169:VRX262171 WBT262169:WBT262171 WLP262169:WLP262171 WVL262169:WVL262171 D327705:D327707 IZ327705:IZ327707 SV327705:SV327707 ACR327705:ACR327707 AMN327705:AMN327707 AWJ327705:AWJ327707 BGF327705:BGF327707 BQB327705:BQB327707 BZX327705:BZX327707 CJT327705:CJT327707 CTP327705:CTP327707 DDL327705:DDL327707 DNH327705:DNH327707 DXD327705:DXD327707 EGZ327705:EGZ327707 EQV327705:EQV327707 FAR327705:FAR327707 FKN327705:FKN327707 FUJ327705:FUJ327707 GEF327705:GEF327707 GOB327705:GOB327707 GXX327705:GXX327707 HHT327705:HHT327707 HRP327705:HRP327707 IBL327705:IBL327707 ILH327705:ILH327707 IVD327705:IVD327707 JEZ327705:JEZ327707 JOV327705:JOV327707 JYR327705:JYR327707 KIN327705:KIN327707 KSJ327705:KSJ327707 LCF327705:LCF327707 LMB327705:LMB327707 LVX327705:LVX327707 MFT327705:MFT327707 MPP327705:MPP327707 MZL327705:MZL327707 NJH327705:NJH327707 NTD327705:NTD327707 OCZ327705:OCZ327707 OMV327705:OMV327707 OWR327705:OWR327707 PGN327705:PGN327707 PQJ327705:PQJ327707 QAF327705:QAF327707 QKB327705:QKB327707 QTX327705:QTX327707 RDT327705:RDT327707 RNP327705:RNP327707 RXL327705:RXL327707 SHH327705:SHH327707 SRD327705:SRD327707 TAZ327705:TAZ327707 TKV327705:TKV327707 TUR327705:TUR327707 UEN327705:UEN327707 UOJ327705:UOJ327707 UYF327705:UYF327707 VIB327705:VIB327707 VRX327705:VRX327707 WBT327705:WBT327707 WLP327705:WLP327707 WVL327705:WVL327707 D393241:D393243 IZ393241:IZ393243 SV393241:SV393243 ACR393241:ACR393243 AMN393241:AMN393243 AWJ393241:AWJ393243 BGF393241:BGF393243 BQB393241:BQB393243 BZX393241:BZX393243 CJT393241:CJT393243 CTP393241:CTP393243 DDL393241:DDL393243 DNH393241:DNH393243 DXD393241:DXD393243 EGZ393241:EGZ393243 EQV393241:EQV393243 FAR393241:FAR393243 FKN393241:FKN393243 FUJ393241:FUJ393243 GEF393241:GEF393243 GOB393241:GOB393243 GXX393241:GXX393243 HHT393241:HHT393243 HRP393241:HRP393243 IBL393241:IBL393243 ILH393241:ILH393243 IVD393241:IVD393243 JEZ393241:JEZ393243 JOV393241:JOV393243 JYR393241:JYR393243 KIN393241:KIN393243 KSJ393241:KSJ393243 LCF393241:LCF393243 LMB393241:LMB393243 LVX393241:LVX393243 MFT393241:MFT393243 MPP393241:MPP393243 MZL393241:MZL393243 NJH393241:NJH393243 NTD393241:NTD393243 OCZ393241:OCZ393243 OMV393241:OMV393243 OWR393241:OWR393243 PGN393241:PGN393243 PQJ393241:PQJ393243 QAF393241:QAF393243 QKB393241:QKB393243 QTX393241:QTX393243 RDT393241:RDT393243 RNP393241:RNP393243 RXL393241:RXL393243 SHH393241:SHH393243 SRD393241:SRD393243 TAZ393241:TAZ393243 TKV393241:TKV393243 TUR393241:TUR393243 UEN393241:UEN393243 UOJ393241:UOJ393243 UYF393241:UYF393243 VIB393241:VIB393243 VRX393241:VRX393243 WBT393241:WBT393243 WLP393241:WLP393243 WVL393241:WVL393243 D458777:D458779 IZ458777:IZ458779 SV458777:SV458779 ACR458777:ACR458779 AMN458777:AMN458779 AWJ458777:AWJ458779 BGF458777:BGF458779 BQB458777:BQB458779 BZX458777:BZX458779 CJT458777:CJT458779 CTP458777:CTP458779 DDL458777:DDL458779 DNH458777:DNH458779 DXD458777:DXD458779 EGZ458777:EGZ458779 EQV458777:EQV458779 FAR458777:FAR458779 FKN458777:FKN458779 FUJ458777:FUJ458779 GEF458777:GEF458779 GOB458777:GOB458779 GXX458777:GXX458779 HHT458777:HHT458779 HRP458777:HRP458779 IBL458777:IBL458779 ILH458777:ILH458779 IVD458777:IVD458779 JEZ458777:JEZ458779 JOV458777:JOV458779 JYR458777:JYR458779 KIN458777:KIN458779 KSJ458777:KSJ458779 LCF458777:LCF458779 LMB458777:LMB458779 LVX458777:LVX458779 MFT458777:MFT458779 MPP458777:MPP458779 MZL458777:MZL458779 NJH458777:NJH458779 NTD458777:NTD458779 OCZ458777:OCZ458779 OMV458777:OMV458779 OWR458777:OWR458779 PGN458777:PGN458779 PQJ458777:PQJ458779 QAF458777:QAF458779 QKB458777:QKB458779 QTX458777:QTX458779 RDT458777:RDT458779 RNP458777:RNP458779 RXL458777:RXL458779 SHH458777:SHH458779 SRD458777:SRD458779 TAZ458777:TAZ458779 TKV458777:TKV458779 TUR458777:TUR458779 UEN458777:UEN458779 UOJ458777:UOJ458779 UYF458777:UYF458779 VIB458777:VIB458779 VRX458777:VRX458779 WBT458777:WBT458779 WLP458777:WLP458779 WVL458777:WVL458779 D524313:D524315 IZ524313:IZ524315 SV524313:SV524315 ACR524313:ACR524315 AMN524313:AMN524315 AWJ524313:AWJ524315 BGF524313:BGF524315 BQB524313:BQB524315 BZX524313:BZX524315 CJT524313:CJT524315 CTP524313:CTP524315 DDL524313:DDL524315 DNH524313:DNH524315 DXD524313:DXD524315 EGZ524313:EGZ524315 EQV524313:EQV524315 FAR524313:FAR524315 FKN524313:FKN524315 FUJ524313:FUJ524315 GEF524313:GEF524315 GOB524313:GOB524315 GXX524313:GXX524315 HHT524313:HHT524315 HRP524313:HRP524315 IBL524313:IBL524315 ILH524313:ILH524315 IVD524313:IVD524315 JEZ524313:JEZ524315 JOV524313:JOV524315 JYR524313:JYR524315 KIN524313:KIN524315 KSJ524313:KSJ524315 LCF524313:LCF524315 LMB524313:LMB524315 LVX524313:LVX524315 MFT524313:MFT524315 MPP524313:MPP524315 MZL524313:MZL524315 NJH524313:NJH524315 NTD524313:NTD524315 OCZ524313:OCZ524315 OMV524313:OMV524315 OWR524313:OWR524315 PGN524313:PGN524315 PQJ524313:PQJ524315 QAF524313:QAF524315 QKB524313:QKB524315 QTX524313:QTX524315 RDT524313:RDT524315 RNP524313:RNP524315 RXL524313:RXL524315 SHH524313:SHH524315 SRD524313:SRD524315 TAZ524313:TAZ524315 TKV524313:TKV524315 TUR524313:TUR524315 UEN524313:UEN524315 UOJ524313:UOJ524315 UYF524313:UYF524315 VIB524313:VIB524315 VRX524313:VRX524315 WBT524313:WBT524315 WLP524313:WLP524315 WVL524313:WVL524315 D589849:D589851 IZ589849:IZ589851 SV589849:SV589851 ACR589849:ACR589851 AMN589849:AMN589851 AWJ589849:AWJ589851 BGF589849:BGF589851 BQB589849:BQB589851 BZX589849:BZX589851 CJT589849:CJT589851 CTP589849:CTP589851 DDL589849:DDL589851 DNH589849:DNH589851 DXD589849:DXD589851 EGZ589849:EGZ589851 EQV589849:EQV589851 FAR589849:FAR589851 FKN589849:FKN589851 FUJ589849:FUJ589851 GEF589849:GEF589851 GOB589849:GOB589851 GXX589849:GXX589851 HHT589849:HHT589851 HRP589849:HRP589851 IBL589849:IBL589851 ILH589849:ILH589851 IVD589849:IVD589851 JEZ589849:JEZ589851 JOV589849:JOV589851 JYR589849:JYR589851 KIN589849:KIN589851 KSJ589849:KSJ589851 LCF589849:LCF589851 LMB589849:LMB589851 LVX589849:LVX589851 MFT589849:MFT589851 MPP589849:MPP589851 MZL589849:MZL589851 NJH589849:NJH589851 NTD589849:NTD589851 OCZ589849:OCZ589851 OMV589849:OMV589851 OWR589849:OWR589851 PGN589849:PGN589851 PQJ589849:PQJ589851 QAF589849:QAF589851 QKB589849:QKB589851 QTX589849:QTX589851 RDT589849:RDT589851 RNP589849:RNP589851 RXL589849:RXL589851 SHH589849:SHH589851 SRD589849:SRD589851 TAZ589849:TAZ589851 TKV589849:TKV589851 TUR589849:TUR589851 UEN589849:UEN589851 UOJ589849:UOJ589851 UYF589849:UYF589851 VIB589849:VIB589851 VRX589849:VRX589851 WBT589849:WBT589851 WLP589849:WLP589851 WVL589849:WVL589851 D655385:D655387 IZ655385:IZ655387 SV655385:SV655387 ACR655385:ACR655387 AMN655385:AMN655387 AWJ655385:AWJ655387 BGF655385:BGF655387 BQB655385:BQB655387 BZX655385:BZX655387 CJT655385:CJT655387 CTP655385:CTP655387 DDL655385:DDL655387 DNH655385:DNH655387 DXD655385:DXD655387 EGZ655385:EGZ655387 EQV655385:EQV655387 FAR655385:FAR655387 FKN655385:FKN655387 FUJ655385:FUJ655387 GEF655385:GEF655387 GOB655385:GOB655387 GXX655385:GXX655387 HHT655385:HHT655387 HRP655385:HRP655387 IBL655385:IBL655387 ILH655385:ILH655387 IVD655385:IVD655387 JEZ655385:JEZ655387 JOV655385:JOV655387 JYR655385:JYR655387 KIN655385:KIN655387 KSJ655385:KSJ655387 LCF655385:LCF655387 LMB655385:LMB655387 LVX655385:LVX655387 MFT655385:MFT655387 MPP655385:MPP655387 MZL655385:MZL655387 NJH655385:NJH655387 NTD655385:NTD655387 OCZ655385:OCZ655387 OMV655385:OMV655387 OWR655385:OWR655387 PGN655385:PGN655387 PQJ655385:PQJ655387 QAF655385:QAF655387 QKB655385:QKB655387 QTX655385:QTX655387 RDT655385:RDT655387 RNP655385:RNP655387 RXL655385:RXL655387 SHH655385:SHH655387 SRD655385:SRD655387 TAZ655385:TAZ655387 TKV655385:TKV655387 TUR655385:TUR655387 UEN655385:UEN655387 UOJ655385:UOJ655387 UYF655385:UYF655387 VIB655385:VIB655387 VRX655385:VRX655387 WBT655385:WBT655387 WLP655385:WLP655387 WVL655385:WVL655387 D720921:D720923 IZ720921:IZ720923 SV720921:SV720923 ACR720921:ACR720923 AMN720921:AMN720923 AWJ720921:AWJ720923 BGF720921:BGF720923 BQB720921:BQB720923 BZX720921:BZX720923 CJT720921:CJT720923 CTP720921:CTP720923 DDL720921:DDL720923 DNH720921:DNH720923 DXD720921:DXD720923 EGZ720921:EGZ720923 EQV720921:EQV720923 FAR720921:FAR720923 FKN720921:FKN720923 FUJ720921:FUJ720923 GEF720921:GEF720923 GOB720921:GOB720923 GXX720921:GXX720923 HHT720921:HHT720923 HRP720921:HRP720923 IBL720921:IBL720923 ILH720921:ILH720923 IVD720921:IVD720923 JEZ720921:JEZ720923 JOV720921:JOV720923 JYR720921:JYR720923 KIN720921:KIN720923 KSJ720921:KSJ720923 LCF720921:LCF720923 LMB720921:LMB720923 LVX720921:LVX720923 MFT720921:MFT720923 MPP720921:MPP720923 MZL720921:MZL720923 NJH720921:NJH720923 NTD720921:NTD720923 OCZ720921:OCZ720923 OMV720921:OMV720923 OWR720921:OWR720923 PGN720921:PGN720923 PQJ720921:PQJ720923 QAF720921:QAF720923 QKB720921:QKB720923 QTX720921:QTX720923 RDT720921:RDT720923 RNP720921:RNP720923 RXL720921:RXL720923 SHH720921:SHH720923 SRD720921:SRD720923 TAZ720921:TAZ720923 TKV720921:TKV720923 TUR720921:TUR720923 UEN720921:UEN720923 UOJ720921:UOJ720923 UYF720921:UYF720923 VIB720921:VIB720923 VRX720921:VRX720923 WBT720921:WBT720923 WLP720921:WLP720923 WVL720921:WVL720923 D786457:D786459 IZ786457:IZ786459 SV786457:SV786459 ACR786457:ACR786459 AMN786457:AMN786459 AWJ786457:AWJ786459 BGF786457:BGF786459 BQB786457:BQB786459 BZX786457:BZX786459 CJT786457:CJT786459 CTP786457:CTP786459 DDL786457:DDL786459 DNH786457:DNH786459 DXD786457:DXD786459 EGZ786457:EGZ786459 EQV786457:EQV786459 FAR786457:FAR786459 FKN786457:FKN786459 FUJ786457:FUJ786459 GEF786457:GEF786459 GOB786457:GOB786459 GXX786457:GXX786459 HHT786457:HHT786459 HRP786457:HRP786459 IBL786457:IBL786459 ILH786457:ILH786459 IVD786457:IVD786459 JEZ786457:JEZ786459 JOV786457:JOV786459 JYR786457:JYR786459 KIN786457:KIN786459 KSJ786457:KSJ786459 LCF786457:LCF786459 LMB786457:LMB786459 LVX786457:LVX786459 MFT786457:MFT786459 MPP786457:MPP786459 MZL786457:MZL786459 NJH786457:NJH786459 NTD786457:NTD786459 OCZ786457:OCZ786459 OMV786457:OMV786459 OWR786457:OWR786459 PGN786457:PGN786459 PQJ786457:PQJ786459 QAF786457:QAF786459 QKB786457:QKB786459 QTX786457:QTX786459 RDT786457:RDT786459 RNP786457:RNP786459 RXL786457:RXL786459 SHH786457:SHH786459 SRD786457:SRD786459 TAZ786457:TAZ786459 TKV786457:TKV786459 TUR786457:TUR786459 UEN786457:UEN786459 UOJ786457:UOJ786459 UYF786457:UYF786459 VIB786457:VIB786459 VRX786457:VRX786459 WBT786457:WBT786459 WLP786457:WLP786459 WVL786457:WVL786459 D851993:D851995 IZ851993:IZ851995 SV851993:SV851995 ACR851993:ACR851995 AMN851993:AMN851995 AWJ851993:AWJ851995 BGF851993:BGF851995 BQB851993:BQB851995 BZX851993:BZX851995 CJT851993:CJT851995 CTP851993:CTP851995 DDL851993:DDL851995 DNH851993:DNH851995 DXD851993:DXD851995 EGZ851993:EGZ851995 EQV851993:EQV851995 FAR851993:FAR851995 FKN851993:FKN851995 FUJ851993:FUJ851995 GEF851993:GEF851995 GOB851993:GOB851995 GXX851993:GXX851995 HHT851993:HHT851995 HRP851993:HRP851995 IBL851993:IBL851995 ILH851993:ILH851995 IVD851993:IVD851995 JEZ851993:JEZ851995 JOV851993:JOV851995 JYR851993:JYR851995 KIN851993:KIN851995 KSJ851993:KSJ851995 LCF851993:LCF851995 LMB851993:LMB851995 LVX851993:LVX851995 MFT851993:MFT851995 MPP851993:MPP851995 MZL851993:MZL851995 NJH851993:NJH851995 NTD851993:NTD851995 OCZ851993:OCZ851995 OMV851993:OMV851995 OWR851993:OWR851995 PGN851993:PGN851995 PQJ851993:PQJ851995 QAF851993:QAF851995 QKB851993:QKB851995 QTX851993:QTX851995 RDT851993:RDT851995 RNP851993:RNP851995 RXL851993:RXL851995 SHH851993:SHH851995 SRD851993:SRD851995 TAZ851993:TAZ851995 TKV851993:TKV851995 TUR851993:TUR851995 UEN851993:UEN851995 UOJ851993:UOJ851995 UYF851993:UYF851995 VIB851993:VIB851995 VRX851993:VRX851995 WBT851993:WBT851995 WLP851993:WLP851995 WVL851993:WVL851995 D917529:D917531 IZ917529:IZ917531 SV917529:SV917531 ACR917529:ACR917531 AMN917529:AMN917531 AWJ917529:AWJ917531 BGF917529:BGF917531 BQB917529:BQB917531 BZX917529:BZX917531 CJT917529:CJT917531 CTP917529:CTP917531 DDL917529:DDL917531 DNH917529:DNH917531 DXD917529:DXD917531 EGZ917529:EGZ917531 EQV917529:EQV917531 FAR917529:FAR917531 FKN917529:FKN917531 FUJ917529:FUJ917531 GEF917529:GEF917531 GOB917529:GOB917531 GXX917529:GXX917531 HHT917529:HHT917531 HRP917529:HRP917531 IBL917529:IBL917531 ILH917529:ILH917531 IVD917529:IVD917531 JEZ917529:JEZ917531 JOV917529:JOV917531 JYR917529:JYR917531 KIN917529:KIN917531 KSJ917529:KSJ917531 LCF917529:LCF917531 LMB917529:LMB917531 LVX917529:LVX917531 MFT917529:MFT917531 MPP917529:MPP917531 MZL917529:MZL917531 NJH917529:NJH917531 NTD917529:NTD917531 OCZ917529:OCZ917531 OMV917529:OMV917531 OWR917529:OWR917531 PGN917529:PGN917531 PQJ917529:PQJ917531 QAF917529:QAF917531 QKB917529:QKB917531 QTX917529:QTX917531 RDT917529:RDT917531 RNP917529:RNP917531 RXL917529:RXL917531 SHH917529:SHH917531 SRD917529:SRD917531 TAZ917529:TAZ917531 TKV917529:TKV917531 TUR917529:TUR917531 UEN917529:UEN917531 UOJ917529:UOJ917531 UYF917529:UYF917531 VIB917529:VIB917531 VRX917529:VRX917531 WBT917529:WBT917531 WLP917529:WLP917531 WVL917529:WVL917531 D983065:D983067 IZ983065:IZ983067 SV983065:SV983067 ACR983065:ACR983067 AMN983065:AMN983067 AWJ983065:AWJ983067 BGF983065:BGF983067 BQB983065:BQB983067 BZX983065:BZX983067 CJT983065:CJT983067 CTP983065:CTP983067 DDL983065:DDL983067 DNH983065:DNH983067 DXD983065:DXD983067 EGZ983065:EGZ983067 EQV983065:EQV983067 FAR983065:FAR983067 FKN983065:FKN983067 FUJ983065:FUJ983067 GEF983065:GEF983067 GOB983065:GOB983067 GXX983065:GXX983067 HHT983065:HHT983067 HRP983065:HRP983067 IBL983065:IBL983067 ILH983065:ILH983067 IVD983065:IVD983067 JEZ983065:JEZ983067 JOV983065:JOV983067 JYR983065:JYR983067 KIN983065:KIN983067 KSJ983065:KSJ983067 LCF983065:LCF983067 LMB983065:LMB983067 LVX983065:LVX983067 MFT983065:MFT983067 MPP983065:MPP983067 MZL983065:MZL983067 NJH983065:NJH983067 NTD983065:NTD983067 OCZ983065:OCZ983067 OMV983065:OMV983067 OWR983065:OWR983067 PGN983065:PGN983067 PQJ983065:PQJ983067 QAF983065:QAF983067 QKB983065:QKB983067 QTX983065:QTX983067 RDT983065:RDT983067 RNP983065:RNP983067 RXL983065:RXL983067 SHH983065:SHH983067 SRD983065:SRD983067 TAZ983065:TAZ983067 TKV983065:TKV983067 TUR983065:TUR983067 UEN983065:UEN983067 UOJ983065:UOJ983067 UYF983065:UYF983067 VIB983065:VIB983067 VRX983065:VRX983067 WBT983065:WBT983067 WLP983065:WLP983067 WVL983065:WVL983067" xr:uid="{BC3AA89D-6CA3-4E83-BBA8-9D2D0BCDFE28}"/>
    <dataValidation imeMode="halfAlpha" allowBlank="1" showInputMessage="1" showErrorMessage="1" sqref="G5:G15 JC5:JC15 SY5:SY15 ACU5:ACU15 AMQ5:AMQ15 AWM5:AWM15 BGI5:BGI15 BQE5:BQE15 CAA5:CAA15 CJW5:CJW15 CTS5:CTS15 DDO5:DDO15 DNK5:DNK15 DXG5:DXG15 EHC5:EHC15 EQY5:EQY15 FAU5:FAU15 FKQ5:FKQ15 FUM5:FUM15 GEI5:GEI15 GOE5:GOE15 GYA5:GYA15 HHW5:HHW15 HRS5:HRS15 IBO5:IBO15 ILK5:ILK15 IVG5:IVG15 JFC5:JFC15 JOY5:JOY15 JYU5:JYU15 KIQ5:KIQ15 KSM5:KSM15 LCI5:LCI15 LME5:LME15 LWA5:LWA15 MFW5:MFW15 MPS5:MPS15 MZO5:MZO15 NJK5:NJK15 NTG5:NTG15 ODC5:ODC15 OMY5:OMY15 OWU5:OWU15 PGQ5:PGQ15 PQM5:PQM15 QAI5:QAI15 QKE5:QKE15 QUA5:QUA15 RDW5:RDW15 RNS5:RNS15 RXO5:RXO15 SHK5:SHK15 SRG5:SRG15 TBC5:TBC15 TKY5:TKY15 TUU5:TUU15 UEQ5:UEQ15 UOM5:UOM15 UYI5:UYI15 VIE5:VIE15 VSA5:VSA15 WBW5:WBW15 WLS5:WLS15 WVO5:WVO15 G65541:G65551 JC65541:JC65551 SY65541:SY65551 ACU65541:ACU65551 AMQ65541:AMQ65551 AWM65541:AWM65551 BGI65541:BGI65551 BQE65541:BQE65551 CAA65541:CAA65551 CJW65541:CJW65551 CTS65541:CTS65551 DDO65541:DDO65551 DNK65541:DNK65551 DXG65541:DXG65551 EHC65541:EHC65551 EQY65541:EQY65551 FAU65541:FAU65551 FKQ65541:FKQ65551 FUM65541:FUM65551 GEI65541:GEI65551 GOE65541:GOE65551 GYA65541:GYA65551 HHW65541:HHW65551 HRS65541:HRS65551 IBO65541:IBO65551 ILK65541:ILK65551 IVG65541:IVG65551 JFC65541:JFC65551 JOY65541:JOY65551 JYU65541:JYU65551 KIQ65541:KIQ65551 KSM65541:KSM65551 LCI65541:LCI65551 LME65541:LME65551 LWA65541:LWA65551 MFW65541:MFW65551 MPS65541:MPS65551 MZO65541:MZO65551 NJK65541:NJK65551 NTG65541:NTG65551 ODC65541:ODC65551 OMY65541:OMY65551 OWU65541:OWU65551 PGQ65541:PGQ65551 PQM65541:PQM65551 QAI65541:QAI65551 QKE65541:QKE65551 QUA65541:QUA65551 RDW65541:RDW65551 RNS65541:RNS65551 RXO65541:RXO65551 SHK65541:SHK65551 SRG65541:SRG65551 TBC65541:TBC65551 TKY65541:TKY65551 TUU65541:TUU65551 UEQ65541:UEQ65551 UOM65541:UOM65551 UYI65541:UYI65551 VIE65541:VIE65551 VSA65541:VSA65551 WBW65541:WBW65551 WLS65541:WLS65551 WVO65541:WVO65551 G131077:G131087 JC131077:JC131087 SY131077:SY131087 ACU131077:ACU131087 AMQ131077:AMQ131087 AWM131077:AWM131087 BGI131077:BGI131087 BQE131077:BQE131087 CAA131077:CAA131087 CJW131077:CJW131087 CTS131077:CTS131087 DDO131077:DDO131087 DNK131077:DNK131087 DXG131077:DXG131087 EHC131077:EHC131087 EQY131077:EQY131087 FAU131077:FAU131087 FKQ131077:FKQ131087 FUM131077:FUM131087 GEI131077:GEI131087 GOE131077:GOE131087 GYA131077:GYA131087 HHW131077:HHW131087 HRS131077:HRS131087 IBO131077:IBO131087 ILK131077:ILK131087 IVG131077:IVG131087 JFC131077:JFC131087 JOY131077:JOY131087 JYU131077:JYU131087 KIQ131077:KIQ131087 KSM131077:KSM131087 LCI131077:LCI131087 LME131077:LME131087 LWA131077:LWA131087 MFW131077:MFW131087 MPS131077:MPS131087 MZO131077:MZO131087 NJK131077:NJK131087 NTG131077:NTG131087 ODC131077:ODC131087 OMY131077:OMY131087 OWU131077:OWU131087 PGQ131077:PGQ131087 PQM131077:PQM131087 QAI131077:QAI131087 QKE131077:QKE131087 QUA131077:QUA131087 RDW131077:RDW131087 RNS131077:RNS131087 RXO131077:RXO131087 SHK131077:SHK131087 SRG131077:SRG131087 TBC131077:TBC131087 TKY131077:TKY131087 TUU131077:TUU131087 UEQ131077:UEQ131087 UOM131077:UOM131087 UYI131077:UYI131087 VIE131077:VIE131087 VSA131077:VSA131087 WBW131077:WBW131087 WLS131077:WLS131087 WVO131077:WVO131087 G196613:G196623 JC196613:JC196623 SY196613:SY196623 ACU196613:ACU196623 AMQ196613:AMQ196623 AWM196613:AWM196623 BGI196613:BGI196623 BQE196613:BQE196623 CAA196613:CAA196623 CJW196613:CJW196623 CTS196613:CTS196623 DDO196613:DDO196623 DNK196613:DNK196623 DXG196613:DXG196623 EHC196613:EHC196623 EQY196613:EQY196623 FAU196613:FAU196623 FKQ196613:FKQ196623 FUM196613:FUM196623 GEI196613:GEI196623 GOE196613:GOE196623 GYA196613:GYA196623 HHW196613:HHW196623 HRS196613:HRS196623 IBO196613:IBO196623 ILK196613:ILK196623 IVG196613:IVG196623 JFC196613:JFC196623 JOY196613:JOY196623 JYU196613:JYU196623 KIQ196613:KIQ196623 KSM196613:KSM196623 LCI196613:LCI196623 LME196613:LME196623 LWA196613:LWA196623 MFW196613:MFW196623 MPS196613:MPS196623 MZO196613:MZO196623 NJK196613:NJK196623 NTG196613:NTG196623 ODC196613:ODC196623 OMY196613:OMY196623 OWU196613:OWU196623 PGQ196613:PGQ196623 PQM196613:PQM196623 QAI196613:QAI196623 QKE196613:QKE196623 QUA196613:QUA196623 RDW196613:RDW196623 RNS196613:RNS196623 RXO196613:RXO196623 SHK196613:SHK196623 SRG196613:SRG196623 TBC196613:TBC196623 TKY196613:TKY196623 TUU196613:TUU196623 UEQ196613:UEQ196623 UOM196613:UOM196623 UYI196613:UYI196623 VIE196613:VIE196623 VSA196613:VSA196623 WBW196613:WBW196623 WLS196613:WLS196623 WVO196613:WVO196623 G262149:G262159 JC262149:JC262159 SY262149:SY262159 ACU262149:ACU262159 AMQ262149:AMQ262159 AWM262149:AWM262159 BGI262149:BGI262159 BQE262149:BQE262159 CAA262149:CAA262159 CJW262149:CJW262159 CTS262149:CTS262159 DDO262149:DDO262159 DNK262149:DNK262159 DXG262149:DXG262159 EHC262149:EHC262159 EQY262149:EQY262159 FAU262149:FAU262159 FKQ262149:FKQ262159 FUM262149:FUM262159 GEI262149:GEI262159 GOE262149:GOE262159 GYA262149:GYA262159 HHW262149:HHW262159 HRS262149:HRS262159 IBO262149:IBO262159 ILK262149:ILK262159 IVG262149:IVG262159 JFC262149:JFC262159 JOY262149:JOY262159 JYU262149:JYU262159 KIQ262149:KIQ262159 KSM262149:KSM262159 LCI262149:LCI262159 LME262149:LME262159 LWA262149:LWA262159 MFW262149:MFW262159 MPS262149:MPS262159 MZO262149:MZO262159 NJK262149:NJK262159 NTG262149:NTG262159 ODC262149:ODC262159 OMY262149:OMY262159 OWU262149:OWU262159 PGQ262149:PGQ262159 PQM262149:PQM262159 QAI262149:QAI262159 QKE262149:QKE262159 QUA262149:QUA262159 RDW262149:RDW262159 RNS262149:RNS262159 RXO262149:RXO262159 SHK262149:SHK262159 SRG262149:SRG262159 TBC262149:TBC262159 TKY262149:TKY262159 TUU262149:TUU262159 UEQ262149:UEQ262159 UOM262149:UOM262159 UYI262149:UYI262159 VIE262149:VIE262159 VSA262149:VSA262159 WBW262149:WBW262159 WLS262149:WLS262159 WVO262149:WVO262159 G327685:G327695 JC327685:JC327695 SY327685:SY327695 ACU327685:ACU327695 AMQ327685:AMQ327695 AWM327685:AWM327695 BGI327685:BGI327695 BQE327685:BQE327695 CAA327685:CAA327695 CJW327685:CJW327695 CTS327685:CTS327695 DDO327685:DDO327695 DNK327685:DNK327695 DXG327685:DXG327695 EHC327685:EHC327695 EQY327685:EQY327695 FAU327685:FAU327695 FKQ327685:FKQ327695 FUM327685:FUM327695 GEI327685:GEI327695 GOE327685:GOE327695 GYA327685:GYA327695 HHW327685:HHW327695 HRS327685:HRS327695 IBO327685:IBO327695 ILK327685:ILK327695 IVG327685:IVG327695 JFC327685:JFC327695 JOY327685:JOY327695 JYU327685:JYU327695 KIQ327685:KIQ327695 KSM327685:KSM327695 LCI327685:LCI327695 LME327685:LME327695 LWA327685:LWA327695 MFW327685:MFW327695 MPS327685:MPS327695 MZO327685:MZO327695 NJK327685:NJK327695 NTG327685:NTG327695 ODC327685:ODC327695 OMY327685:OMY327695 OWU327685:OWU327695 PGQ327685:PGQ327695 PQM327685:PQM327695 QAI327685:QAI327695 QKE327685:QKE327695 QUA327685:QUA327695 RDW327685:RDW327695 RNS327685:RNS327695 RXO327685:RXO327695 SHK327685:SHK327695 SRG327685:SRG327695 TBC327685:TBC327695 TKY327685:TKY327695 TUU327685:TUU327695 UEQ327685:UEQ327695 UOM327685:UOM327695 UYI327685:UYI327695 VIE327685:VIE327695 VSA327685:VSA327695 WBW327685:WBW327695 WLS327685:WLS327695 WVO327685:WVO327695 G393221:G393231 JC393221:JC393231 SY393221:SY393231 ACU393221:ACU393231 AMQ393221:AMQ393231 AWM393221:AWM393231 BGI393221:BGI393231 BQE393221:BQE393231 CAA393221:CAA393231 CJW393221:CJW393231 CTS393221:CTS393231 DDO393221:DDO393231 DNK393221:DNK393231 DXG393221:DXG393231 EHC393221:EHC393231 EQY393221:EQY393231 FAU393221:FAU393231 FKQ393221:FKQ393231 FUM393221:FUM393231 GEI393221:GEI393231 GOE393221:GOE393231 GYA393221:GYA393231 HHW393221:HHW393231 HRS393221:HRS393231 IBO393221:IBO393231 ILK393221:ILK393231 IVG393221:IVG393231 JFC393221:JFC393231 JOY393221:JOY393231 JYU393221:JYU393231 KIQ393221:KIQ393231 KSM393221:KSM393231 LCI393221:LCI393231 LME393221:LME393231 LWA393221:LWA393231 MFW393221:MFW393231 MPS393221:MPS393231 MZO393221:MZO393231 NJK393221:NJK393231 NTG393221:NTG393231 ODC393221:ODC393231 OMY393221:OMY393231 OWU393221:OWU393231 PGQ393221:PGQ393231 PQM393221:PQM393231 QAI393221:QAI393231 QKE393221:QKE393231 QUA393221:QUA393231 RDW393221:RDW393231 RNS393221:RNS393231 RXO393221:RXO393231 SHK393221:SHK393231 SRG393221:SRG393231 TBC393221:TBC393231 TKY393221:TKY393231 TUU393221:TUU393231 UEQ393221:UEQ393231 UOM393221:UOM393231 UYI393221:UYI393231 VIE393221:VIE393231 VSA393221:VSA393231 WBW393221:WBW393231 WLS393221:WLS393231 WVO393221:WVO393231 G458757:G458767 JC458757:JC458767 SY458757:SY458767 ACU458757:ACU458767 AMQ458757:AMQ458767 AWM458757:AWM458767 BGI458757:BGI458767 BQE458757:BQE458767 CAA458757:CAA458767 CJW458757:CJW458767 CTS458757:CTS458767 DDO458757:DDO458767 DNK458757:DNK458767 DXG458757:DXG458767 EHC458757:EHC458767 EQY458757:EQY458767 FAU458757:FAU458767 FKQ458757:FKQ458767 FUM458757:FUM458767 GEI458757:GEI458767 GOE458757:GOE458767 GYA458757:GYA458767 HHW458757:HHW458767 HRS458757:HRS458767 IBO458757:IBO458767 ILK458757:ILK458767 IVG458757:IVG458767 JFC458757:JFC458767 JOY458757:JOY458767 JYU458757:JYU458767 KIQ458757:KIQ458767 KSM458757:KSM458767 LCI458757:LCI458767 LME458757:LME458767 LWA458757:LWA458767 MFW458757:MFW458767 MPS458757:MPS458767 MZO458757:MZO458767 NJK458757:NJK458767 NTG458757:NTG458767 ODC458757:ODC458767 OMY458757:OMY458767 OWU458757:OWU458767 PGQ458757:PGQ458767 PQM458757:PQM458767 QAI458757:QAI458767 QKE458757:QKE458767 QUA458757:QUA458767 RDW458757:RDW458767 RNS458757:RNS458767 RXO458757:RXO458767 SHK458757:SHK458767 SRG458757:SRG458767 TBC458757:TBC458767 TKY458757:TKY458767 TUU458757:TUU458767 UEQ458757:UEQ458767 UOM458757:UOM458767 UYI458757:UYI458767 VIE458757:VIE458767 VSA458757:VSA458767 WBW458757:WBW458767 WLS458757:WLS458767 WVO458757:WVO458767 G524293:G524303 JC524293:JC524303 SY524293:SY524303 ACU524293:ACU524303 AMQ524293:AMQ524303 AWM524293:AWM524303 BGI524293:BGI524303 BQE524293:BQE524303 CAA524293:CAA524303 CJW524293:CJW524303 CTS524293:CTS524303 DDO524293:DDO524303 DNK524293:DNK524303 DXG524293:DXG524303 EHC524293:EHC524303 EQY524293:EQY524303 FAU524293:FAU524303 FKQ524293:FKQ524303 FUM524293:FUM524303 GEI524293:GEI524303 GOE524293:GOE524303 GYA524293:GYA524303 HHW524293:HHW524303 HRS524293:HRS524303 IBO524293:IBO524303 ILK524293:ILK524303 IVG524293:IVG524303 JFC524293:JFC524303 JOY524293:JOY524303 JYU524293:JYU524303 KIQ524293:KIQ524303 KSM524293:KSM524303 LCI524293:LCI524303 LME524293:LME524303 LWA524293:LWA524303 MFW524293:MFW524303 MPS524293:MPS524303 MZO524293:MZO524303 NJK524293:NJK524303 NTG524293:NTG524303 ODC524293:ODC524303 OMY524293:OMY524303 OWU524293:OWU524303 PGQ524293:PGQ524303 PQM524293:PQM524303 QAI524293:QAI524303 QKE524293:QKE524303 QUA524293:QUA524303 RDW524293:RDW524303 RNS524293:RNS524303 RXO524293:RXO524303 SHK524293:SHK524303 SRG524293:SRG524303 TBC524293:TBC524303 TKY524293:TKY524303 TUU524293:TUU524303 UEQ524293:UEQ524303 UOM524293:UOM524303 UYI524293:UYI524303 VIE524293:VIE524303 VSA524293:VSA524303 WBW524293:WBW524303 WLS524293:WLS524303 WVO524293:WVO524303 G589829:G589839 JC589829:JC589839 SY589829:SY589839 ACU589829:ACU589839 AMQ589829:AMQ589839 AWM589829:AWM589839 BGI589829:BGI589839 BQE589829:BQE589839 CAA589829:CAA589839 CJW589829:CJW589839 CTS589829:CTS589839 DDO589829:DDO589839 DNK589829:DNK589839 DXG589829:DXG589839 EHC589829:EHC589839 EQY589829:EQY589839 FAU589829:FAU589839 FKQ589829:FKQ589839 FUM589829:FUM589839 GEI589829:GEI589839 GOE589829:GOE589839 GYA589829:GYA589839 HHW589829:HHW589839 HRS589829:HRS589839 IBO589829:IBO589839 ILK589829:ILK589839 IVG589829:IVG589839 JFC589829:JFC589839 JOY589829:JOY589839 JYU589829:JYU589839 KIQ589829:KIQ589839 KSM589829:KSM589839 LCI589829:LCI589839 LME589829:LME589839 LWA589829:LWA589839 MFW589829:MFW589839 MPS589829:MPS589839 MZO589829:MZO589839 NJK589829:NJK589839 NTG589829:NTG589839 ODC589829:ODC589839 OMY589829:OMY589839 OWU589829:OWU589839 PGQ589829:PGQ589839 PQM589829:PQM589839 QAI589829:QAI589839 QKE589829:QKE589839 QUA589829:QUA589839 RDW589829:RDW589839 RNS589829:RNS589839 RXO589829:RXO589839 SHK589829:SHK589839 SRG589829:SRG589839 TBC589829:TBC589839 TKY589829:TKY589839 TUU589829:TUU589839 UEQ589829:UEQ589839 UOM589829:UOM589839 UYI589829:UYI589839 VIE589829:VIE589839 VSA589829:VSA589839 WBW589829:WBW589839 WLS589829:WLS589839 WVO589829:WVO589839 G655365:G655375 JC655365:JC655375 SY655365:SY655375 ACU655365:ACU655375 AMQ655365:AMQ655375 AWM655365:AWM655375 BGI655365:BGI655375 BQE655365:BQE655375 CAA655365:CAA655375 CJW655365:CJW655375 CTS655365:CTS655375 DDO655365:DDO655375 DNK655365:DNK655375 DXG655365:DXG655375 EHC655365:EHC655375 EQY655365:EQY655375 FAU655365:FAU655375 FKQ655365:FKQ655375 FUM655365:FUM655375 GEI655365:GEI655375 GOE655365:GOE655375 GYA655365:GYA655375 HHW655365:HHW655375 HRS655365:HRS655375 IBO655365:IBO655375 ILK655365:ILK655375 IVG655365:IVG655375 JFC655365:JFC655375 JOY655365:JOY655375 JYU655365:JYU655375 KIQ655365:KIQ655375 KSM655365:KSM655375 LCI655365:LCI655375 LME655365:LME655375 LWA655365:LWA655375 MFW655365:MFW655375 MPS655365:MPS655375 MZO655365:MZO655375 NJK655365:NJK655375 NTG655365:NTG655375 ODC655365:ODC655375 OMY655365:OMY655375 OWU655365:OWU655375 PGQ655365:PGQ655375 PQM655365:PQM655375 QAI655365:QAI655375 QKE655365:QKE655375 QUA655365:QUA655375 RDW655365:RDW655375 RNS655365:RNS655375 RXO655365:RXO655375 SHK655365:SHK655375 SRG655365:SRG655375 TBC655365:TBC655375 TKY655365:TKY655375 TUU655365:TUU655375 UEQ655365:UEQ655375 UOM655365:UOM655375 UYI655365:UYI655375 VIE655365:VIE655375 VSA655365:VSA655375 WBW655365:WBW655375 WLS655365:WLS655375 WVO655365:WVO655375 G720901:G720911 JC720901:JC720911 SY720901:SY720911 ACU720901:ACU720911 AMQ720901:AMQ720911 AWM720901:AWM720911 BGI720901:BGI720911 BQE720901:BQE720911 CAA720901:CAA720911 CJW720901:CJW720911 CTS720901:CTS720911 DDO720901:DDO720911 DNK720901:DNK720911 DXG720901:DXG720911 EHC720901:EHC720911 EQY720901:EQY720911 FAU720901:FAU720911 FKQ720901:FKQ720911 FUM720901:FUM720911 GEI720901:GEI720911 GOE720901:GOE720911 GYA720901:GYA720911 HHW720901:HHW720911 HRS720901:HRS720911 IBO720901:IBO720911 ILK720901:ILK720911 IVG720901:IVG720911 JFC720901:JFC720911 JOY720901:JOY720911 JYU720901:JYU720911 KIQ720901:KIQ720911 KSM720901:KSM720911 LCI720901:LCI720911 LME720901:LME720911 LWA720901:LWA720911 MFW720901:MFW720911 MPS720901:MPS720911 MZO720901:MZO720911 NJK720901:NJK720911 NTG720901:NTG720911 ODC720901:ODC720911 OMY720901:OMY720911 OWU720901:OWU720911 PGQ720901:PGQ720911 PQM720901:PQM720911 QAI720901:QAI720911 QKE720901:QKE720911 QUA720901:QUA720911 RDW720901:RDW720911 RNS720901:RNS720911 RXO720901:RXO720911 SHK720901:SHK720911 SRG720901:SRG720911 TBC720901:TBC720911 TKY720901:TKY720911 TUU720901:TUU720911 UEQ720901:UEQ720911 UOM720901:UOM720911 UYI720901:UYI720911 VIE720901:VIE720911 VSA720901:VSA720911 WBW720901:WBW720911 WLS720901:WLS720911 WVO720901:WVO720911 G786437:G786447 JC786437:JC786447 SY786437:SY786447 ACU786437:ACU786447 AMQ786437:AMQ786447 AWM786437:AWM786447 BGI786437:BGI786447 BQE786437:BQE786447 CAA786437:CAA786447 CJW786437:CJW786447 CTS786437:CTS786447 DDO786437:DDO786447 DNK786437:DNK786447 DXG786437:DXG786447 EHC786437:EHC786447 EQY786437:EQY786447 FAU786437:FAU786447 FKQ786437:FKQ786447 FUM786437:FUM786447 GEI786437:GEI786447 GOE786437:GOE786447 GYA786437:GYA786447 HHW786437:HHW786447 HRS786437:HRS786447 IBO786437:IBO786447 ILK786437:ILK786447 IVG786437:IVG786447 JFC786437:JFC786447 JOY786437:JOY786447 JYU786437:JYU786447 KIQ786437:KIQ786447 KSM786437:KSM786447 LCI786437:LCI786447 LME786437:LME786447 LWA786437:LWA786447 MFW786437:MFW786447 MPS786437:MPS786447 MZO786437:MZO786447 NJK786437:NJK786447 NTG786437:NTG786447 ODC786437:ODC786447 OMY786437:OMY786447 OWU786437:OWU786447 PGQ786437:PGQ786447 PQM786437:PQM786447 QAI786437:QAI786447 QKE786437:QKE786447 QUA786437:QUA786447 RDW786437:RDW786447 RNS786437:RNS786447 RXO786437:RXO786447 SHK786437:SHK786447 SRG786437:SRG786447 TBC786437:TBC786447 TKY786437:TKY786447 TUU786437:TUU786447 UEQ786437:UEQ786447 UOM786437:UOM786447 UYI786437:UYI786447 VIE786437:VIE786447 VSA786437:VSA786447 WBW786437:WBW786447 WLS786437:WLS786447 WVO786437:WVO786447 G851973:G851983 JC851973:JC851983 SY851973:SY851983 ACU851973:ACU851983 AMQ851973:AMQ851983 AWM851973:AWM851983 BGI851973:BGI851983 BQE851973:BQE851983 CAA851973:CAA851983 CJW851973:CJW851983 CTS851973:CTS851983 DDO851973:DDO851983 DNK851973:DNK851983 DXG851973:DXG851983 EHC851973:EHC851983 EQY851973:EQY851983 FAU851973:FAU851983 FKQ851973:FKQ851983 FUM851973:FUM851983 GEI851973:GEI851983 GOE851973:GOE851983 GYA851973:GYA851983 HHW851973:HHW851983 HRS851973:HRS851983 IBO851973:IBO851983 ILK851973:ILK851983 IVG851973:IVG851983 JFC851973:JFC851983 JOY851973:JOY851983 JYU851973:JYU851983 KIQ851973:KIQ851983 KSM851973:KSM851983 LCI851973:LCI851983 LME851973:LME851983 LWA851973:LWA851983 MFW851973:MFW851983 MPS851973:MPS851983 MZO851973:MZO851983 NJK851973:NJK851983 NTG851973:NTG851983 ODC851973:ODC851983 OMY851973:OMY851983 OWU851973:OWU851983 PGQ851973:PGQ851983 PQM851973:PQM851983 QAI851973:QAI851983 QKE851973:QKE851983 QUA851973:QUA851983 RDW851973:RDW851983 RNS851973:RNS851983 RXO851973:RXO851983 SHK851973:SHK851983 SRG851973:SRG851983 TBC851973:TBC851983 TKY851973:TKY851983 TUU851973:TUU851983 UEQ851973:UEQ851983 UOM851973:UOM851983 UYI851973:UYI851983 VIE851973:VIE851983 VSA851973:VSA851983 WBW851973:WBW851983 WLS851973:WLS851983 WVO851973:WVO851983 G917509:G917519 JC917509:JC917519 SY917509:SY917519 ACU917509:ACU917519 AMQ917509:AMQ917519 AWM917509:AWM917519 BGI917509:BGI917519 BQE917509:BQE917519 CAA917509:CAA917519 CJW917509:CJW917519 CTS917509:CTS917519 DDO917509:DDO917519 DNK917509:DNK917519 DXG917509:DXG917519 EHC917509:EHC917519 EQY917509:EQY917519 FAU917509:FAU917519 FKQ917509:FKQ917519 FUM917509:FUM917519 GEI917509:GEI917519 GOE917509:GOE917519 GYA917509:GYA917519 HHW917509:HHW917519 HRS917509:HRS917519 IBO917509:IBO917519 ILK917509:ILK917519 IVG917509:IVG917519 JFC917509:JFC917519 JOY917509:JOY917519 JYU917509:JYU917519 KIQ917509:KIQ917519 KSM917509:KSM917519 LCI917509:LCI917519 LME917509:LME917519 LWA917509:LWA917519 MFW917509:MFW917519 MPS917509:MPS917519 MZO917509:MZO917519 NJK917509:NJK917519 NTG917509:NTG917519 ODC917509:ODC917519 OMY917509:OMY917519 OWU917509:OWU917519 PGQ917509:PGQ917519 PQM917509:PQM917519 QAI917509:QAI917519 QKE917509:QKE917519 QUA917509:QUA917519 RDW917509:RDW917519 RNS917509:RNS917519 RXO917509:RXO917519 SHK917509:SHK917519 SRG917509:SRG917519 TBC917509:TBC917519 TKY917509:TKY917519 TUU917509:TUU917519 UEQ917509:UEQ917519 UOM917509:UOM917519 UYI917509:UYI917519 VIE917509:VIE917519 VSA917509:VSA917519 WBW917509:WBW917519 WLS917509:WLS917519 WVO917509:WVO917519 G983045:G983055 JC983045:JC983055 SY983045:SY983055 ACU983045:ACU983055 AMQ983045:AMQ983055 AWM983045:AWM983055 BGI983045:BGI983055 BQE983045:BQE983055 CAA983045:CAA983055 CJW983045:CJW983055 CTS983045:CTS983055 DDO983045:DDO983055 DNK983045:DNK983055 DXG983045:DXG983055 EHC983045:EHC983055 EQY983045:EQY983055 FAU983045:FAU983055 FKQ983045:FKQ983055 FUM983045:FUM983055 GEI983045:GEI983055 GOE983045:GOE983055 GYA983045:GYA983055 HHW983045:HHW983055 HRS983045:HRS983055 IBO983045:IBO983055 ILK983045:ILK983055 IVG983045:IVG983055 JFC983045:JFC983055 JOY983045:JOY983055 JYU983045:JYU983055 KIQ983045:KIQ983055 KSM983045:KSM983055 LCI983045:LCI983055 LME983045:LME983055 LWA983045:LWA983055 MFW983045:MFW983055 MPS983045:MPS983055 MZO983045:MZO983055 NJK983045:NJK983055 NTG983045:NTG983055 ODC983045:ODC983055 OMY983045:OMY983055 OWU983045:OWU983055 PGQ983045:PGQ983055 PQM983045:PQM983055 QAI983045:QAI983055 QKE983045:QKE983055 QUA983045:QUA983055 RDW983045:RDW983055 RNS983045:RNS983055 RXO983045:RXO983055 SHK983045:SHK983055 SRG983045:SRG983055 TBC983045:TBC983055 TKY983045:TKY983055 TUU983045:TUU983055 UEQ983045:UEQ983055 UOM983045:UOM983055 UYI983045:UYI983055 VIE983045:VIE983055 VSA983045:VSA983055 WBW983045:WBW983055 WLS983045:WLS983055 WVO983045:WVO983055 E19 JA19 SW19 ACS19 AMO19 AWK19 BGG19 BQC19 BZY19 CJU19 CTQ19 DDM19 DNI19 DXE19 EHA19 EQW19 FAS19 FKO19 FUK19 GEG19 GOC19 GXY19 HHU19 HRQ19 IBM19 ILI19 IVE19 JFA19 JOW19 JYS19 KIO19 KSK19 LCG19 LMC19 LVY19 MFU19 MPQ19 MZM19 NJI19 NTE19 ODA19 OMW19 OWS19 PGO19 PQK19 QAG19 QKC19 QTY19 RDU19 RNQ19 RXM19 SHI19 SRE19 TBA19 TKW19 TUS19 UEO19 UOK19 UYG19 VIC19 VRY19 WBU19 WLQ19 WVM19 E65555 JA65555 SW65555 ACS65555 AMO65555 AWK65555 BGG65555 BQC65555 BZY65555 CJU65555 CTQ65555 DDM65555 DNI65555 DXE65555 EHA65555 EQW65555 FAS65555 FKO65555 FUK65555 GEG65555 GOC65555 GXY65555 HHU65555 HRQ65555 IBM65555 ILI65555 IVE65555 JFA65555 JOW65555 JYS65555 KIO65555 KSK65555 LCG65555 LMC65555 LVY65555 MFU65555 MPQ65555 MZM65555 NJI65555 NTE65555 ODA65555 OMW65555 OWS65555 PGO65555 PQK65555 QAG65555 QKC65555 QTY65555 RDU65555 RNQ65555 RXM65555 SHI65555 SRE65555 TBA65555 TKW65555 TUS65555 UEO65555 UOK65555 UYG65555 VIC65555 VRY65555 WBU65555 WLQ65555 WVM65555 E131091 JA131091 SW131091 ACS131091 AMO131091 AWK131091 BGG131091 BQC131091 BZY131091 CJU131091 CTQ131091 DDM131091 DNI131091 DXE131091 EHA131091 EQW131091 FAS131091 FKO131091 FUK131091 GEG131091 GOC131091 GXY131091 HHU131091 HRQ131091 IBM131091 ILI131091 IVE131091 JFA131091 JOW131091 JYS131091 KIO131091 KSK131091 LCG131091 LMC131091 LVY131091 MFU131091 MPQ131091 MZM131091 NJI131091 NTE131091 ODA131091 OMW131091 OWS131091 PGO131091 PQK131091 QAG131091 QKC131091 QTY131091 RDU131091 RNQ131091 RXM131091 SHI131091 SRE131091 TBA131091 TKW131091 TUS131091 UEO131091 UOK131091 UYG131091 VIC131091 VRY131091 WBU131091 WLQ131091 WVM131091 E196627 JA196627 SW196627 ACS196627 AMO196627 AWK196627 BGG196627 BQC196627 BZY196627 CJU196627 CTQ196627 DDM196627 DNI196627 DXE196627 EHA196627 EQW196627 FAS196627 FKO196627 FUK196627 GEG196627 GOC196627 GXY196627 HHU196627 HRQ196627 IBM196627 ILI196627 IVE196627 JFA196627 JOW196627 JYS196627 KIO196627 KSK196627 LCG196627 LMC196627 LVY196627 MFU196627 MPQ196627 MZM196627 NJI196627 NTE196627 ODA196627 OMW196627 OWS196627 PGO196627 PQK196627 QAG196627 QKC196627 QTY196627 RDU196627 RNQ196627 RXM196627 SHI196627 SRE196627 TBA196627 TKW196627 TUS196627 UEO196627 UOK196627 UYG196627 VIC196627 VRY196627 WBU196627 WLQ196627 WVM196627 E262163 JA262163 SW262163 ACS262163 AMO262163 AWK262163 BGG262163 BQC262163 BZY262163 CJU262163 CTQ262163 DDM262163 DNI262163 DXE262163 EHA262163 EQW262163 FAS262163 FKO262163 FUK262163 GEG262163 GOC262163 GXY262163 HHU262163 HRQ262163 IBM262163 ILI262163 IVE262163 JFA262163 JOW262163 JYS262163 KIO262163 KSK262163 LCG262163 LMC262163 LVY262163 MFU262163 MPQ262163 MZM262163 NJI262163 NTE262163 ODA262163 OMW262163 OWS262163 PGO262163 PQK262163 QAG262163 QKC262163 QTY262163 RDU262163 RNQ262163 RXM262163 SHI262163 SRE262163 TBA262163 TKW262163 TUS262163 UEO262163 UOK262163 UYG262163 VIC262163 VRY262163 WBU262163 WLQ262163 WVM262163 E327699 JA327699 SW327699 ACS327699 AMO327699 AWK327699 BGG327699 BQC327699 BZY327699 CJU327699 CTQ327699 DDM327699 DNI327699 DXE327699 EHA327699 EQW327699 FAS327699 FKO327699 FUK327699 GEG327699 GOC327699 GXY327699 HHU327699 HRQ327699 IBM327699 ILI327699 IVE327699 JFA327699 JOW327699 JYS327699 KIO327699 KSK327699 LCG327699 LMC327699 LVY327699 MFU327699 MPQ327699 MZM327699 NJI327699 NTE327699 ODA327699 OMW327699 OWS327699 PGO327699 PQK327699 QAG327699 QKC327699 QTY327699 RDU327699 RNQ327699 RXM327699 SHI327699 SRE327699 TBA327699 TKW327699 TUS327699 UEO327699 UOK327699 UYG327699 VIC327699 VRY327699 WBU327699 WLQ327699 WVM327699 E393235 JA393235 SW393235 ACS393235 AMO393235 AWK393235 BGG393235 BQC393235 BZY393235 CJU393235 CTQ393235 DDM393235 DNI393235 DXE393235 EHA393235 EQW393235 FAS393235 FKO393235 FUK393235 GEG393235 GOC393235 GXY393235 HHU393235 HRQ393235 IBM393235 ILI393235 IVE393235 JFA393235 JOW393235 JYS393235 KIO393235 KSK393235 LCG393235 LMC393235 LVY393235 MFU393235 MPQ393235 MZM393235 NJI393235 NTE393235 ODA393235 OMW393235 OWS393235 PGO393235 PQK393235 QAG393235 QKC393235 QTY393235 RDU393235 RNQ393235 RXM393235 SHI393235 SRE393235 TBA393235 TKW393235 TUS393235 UEO393235 UOK393235 UYG393235 VIC393235 VRY393235 WBU393235 WLQ393235 WVM393235 E458771 JA458771 SW458771 ACS458771 AMO458771 AWK458771 BGG458771 BQC458771 BZY458771 CJU458771 CTQ458771 DDM458771 DNI458771 DXE458771 EHA458771 EQW458771 FAS458771 FKO458771 FUK458771 GEG458771 GOC458771 GXY458771 HHU458771 HRQ458771 IBM458771 ILI458771 IVE458771 JFA458771 JOW458771 JYS458771 KIO458771 KSK458771 LCG458771 LMC458771 LVY458771 MFU458771 MPQ458771 MZM458771 NJI458771 NTE458771 ODA458771 OMW458771 OWS458771 PGO458771 PQK458771 QAG458771 QKC458771 QTY458771 RDU458771 RNQ458771 RXM458771 SHI458771 SRE458771 TBA458771 TKW458771 TUS458771 UEO458771 UOK458771 UYG458771 VIC458771 VRY458771 WBU458771 WLQ458771 WVM458771 E524307 JA524307 SW524307 ACS524307 AMO524307 AWK524307 BGG524307 BQC524307 BZY524307 CJU524307 CTQ524307 DDM524307 DNI524307 DXE524307 EHA524307 EQW524307 FAS524307 FKO524307 FUK524307 GEG524307 GOC524307 GXY524307 HHU524307 HRQ524307 IBM524307 ILI524307 IVE524307 JFA524307 JOW524307 JYS524307 KIO524307 KSK524307 LCG524307 LMC524307 LVY524307 MFU524307 MPQ524307 MZM524307 NJI524307 NTE524307 ODA524307 OMW524307 OWS524307 PGO524307 PQK524307 QAG524307 QKC524307 QTY524307 RDU524307 RNQ524307 RXM524307 SHI524307 SRE524307 TBA524307 TKW524307 TUS524307 UEO524307 UOK524307 UYG524307 VIC524307 VRY524307 WBU524307 WLQ524307 WVM524307 E589843 JA589843 SW589843 ACS589843 AMO589843 AWK589843 BGG589843 BQC589843 BZY589843 CJU589843 CTQ589843 DDM589843 DNI589843 DXE589843 EHA589843 EQW589843 FAS589843 FKO589843 FUK589843 GEG589843 GOC589843 GXY589843 HHU589843 HRQ589843 IBM589843 ILI589843 IVE589843 JFA589843 JOW589843 JYS589843 KIO589843 KSK589843 LCG589843 LMC589843 LVY589843 MFU589843 MPQ589843 MZM589843 NJI589843 NTE589843 ODA589843 OMW589843 OWS589843 PGO589843 PQK589843 QAG589843 QKC589843 QTY589843 RDU589843 RNQ589843 RXM589843 SHI589843 SRE589843 TBA589843 TKW589843 TUS589843 UEO589843 UOK589843 UYG589843 VIC589843 VRY589843 WBU589843 WLQ589843 WVM589843 E655379 JA655379 SW655379 ACS655379 AMO655379 AWK655379 BGG655379 BQC655379 BZY655379 CJU655379 CTQ655379 DDM655379 DNI655379 DXE655379 EHA655379 EQW655379 FAS655379 FKO655379 FUK655379 GEG655379 GOC655379 GXY655379 HHU655379 HRQ655379 IBM655379 ILI655379 IVE655379 JFA655379 JOW655379 JYS655379 KIO655379 KSK655379 LCG655379 LMC655379 LVY655379 MFU655379 MPQ655379 MZM655379 NJI655379 NTE655379 ODA655379 OMW655379 OWS655379 PGO655379 PQK655379 QAG655379 QKC655379 QTY655379 RDU655379 RNQ655379 RXM655379 SHI655379 SRE655379 TBA655379 TKW655379 TUS655379 UEO655379 UOK655379 UYG655379 VIC655379 VRY655379 WBU655379 WLQ655379 WVM655379 E720915 JA720915 SW720915 ACS720915 AMO720915 AWK720915 BGG720915 BQC720915 BZY720915 CJU720915 CTQ720915 DDM720915 DNI720915 DXE720915 EHA720915 EQW720915 FAS720915 FKO720915 FUK720915 GEG720915 GOC720915 GXY720915 HHU720915 HRQ720915 IBM720915 ILI720915 IVE720915 JFA720915 JOW720915 JYS720915 KIO720915 KSK720915 LCG720915 LMC720915 LVY720915 MFU720915 MPQ720915 MZM720915 NJI720915 NTE720915 ODA720915 OMW720915 OWS720915 PGO720915 PQK720915 QAG720915 QKC720915 QTY720915 RDU720915 RNQ720915 RXM720915 SHI720915 SRE720915 TBA720915 TKW720915 TUS720915 UEO720915 UOK720915 UYG720915 VIC720915 VRY720915 WBU720915 WLQ720915 WVM720915 E786451 JA786451 SW786451 ACS786451 AMO786451 AWK786451 BGG786451 BQC786451 BZY786451 CJU786451 CTQ786451 DDM786451 DNI786451 DXE786451 EHA786451 EQW786451 FAS786451 FKO786451 FUK786451 GEG786451 GOC786451 GXY786451 HHU786451 HRQ786451 IBM786451 ILI786451 IVE786451 JFA786451 JOW786451 JYS786451 KIO786451 KSK786451 LCG786451 LMC786451 LVY786451 MFU786451 MPQ786451 MZM786451 NJI786451 NTE786451 ODA786451 OMW786451 OWS786451 PGO786451 PQK786451 QAG786451 QKC786451 QTY786451 RDU786451 RNQ786451 RXM786451 SHI786451 SRE786451 TBA786451 TKW786451 TUS786451 UEO786451 UOK786451 UYG786451 VIC786451 VRY786451 WBU786451 WLQ786451 WVM786451 E851987 JA851987 SW851987 ACS851987 AMO851987 AWK851987 BGG851987 BQC851987 BZY851987 CJU851987 CTQ851987 DDM851987 DNI851987 DXE851987 EHA851987 EQW851987 FAS851987 FKO851987 FUK851987 GEG851987 GOC851987 GXY851987 HHU851987 HRQ851987 IBM851987 ILI851987 IVE851987 JFA851987 JOW851987 JYS851987 KIO851987 KSK851987 LCG851987 LMC851987 LVY851987 MFU851987 MPQ851987 MZM851987 NJI851987 NTE851987 ODA851987 OMW851987 OWS851987 PGO851987 PQK851987 QAG851987 QKC851987 QTY851987 RDU851987 RNQ851987 RXM851987 SHI851987 SRE851987 TBA851987 TKW851987 TUS851987 UEO851987 UOK851987 UYG851987 VIC851987 VRY851987 WBU851987 WLQ851987 WVM851987 E917523 JA917523 SW917523 ACS917523 AMO917523 AWK917523 BGG917523 BQC917523 BZY917523 CJU917523 CTQ917523 DDM917523 DNI917523 DXE917523 EHA917523 EQW917523 FAS917523 FKO917523 FUK917523 GEG917523 GOC917523 GXY917523 HHU917523 HRQ917523 IBM917523 ILI917523 IVE917523 JFA917523 JOW917523 JYS917523 KIO917523 KSK917523 LCG917523 LMC917523 LVY917523 MFU917523 MPQ917523 MZM917523 NJI917523 NTE917523 ODA917523 OMW917523 OWS917523 PGO917523 PQK917523 QAG917523 QKC917523 QTY917523 RDU917523 RNQ917523 RXM917523 SHI917523 SRE917523 TBA917523 TKW917523 TUS917523 UEO917523 UOK917523 UYG917523 VIC917523 VRY917523 WBU917523 WLQ917523 WVM917523 E983059 JA983059 SW983059 ACS983059 AMO983059 AWK983059 BGG983059 BQC983059 BZY983059 CJU983059 CTQ983059 DDM983059 DNI983059 DXE983059 EHA983059 EQW983059 FAS983059 FKO983059 FUK983059 GEG983059 GOC983059 GXY983059 HHU983059 HRQ983059 IBM983059 ILI983059 IVE983059 JFA983059 JOW983059 JYS983059 KIO983059 KSK983059 LCG983059 LMC983059 LVY983059 MFU983059 MPQ983059 MZM983059 NJI983059 NTE983059 ODA983059 OMW983059 OWS983059 PGO983059 PQK983059 QAG983059 QKC983059 QTY983059 RDU983059 RNQ983059 RXM983059 SHI983059 SRE983059 TBA983059 TKW983059 TUS983059 UEO983059 UOK983059 UYG983059 VIC983059 VRY983059 WBU983059 WLQ983059 WVM983059 G19 JC19 SY19 ACU19 AMQ19 AWM19 BGI19 BQE19 CAA19 CJW19 CTS19 DDO19 DNK19 DXG19 EHC19 EQY19 FAU19 FKQ19 FUM19 GEI19 GOE19 GYA19 HHW19 HRS19 IBO19 ILK19 IVG19 JFC19 JOY19 JYU19 KIQ19 KSM19 LCI19 LME19 LWA19 MFW19 MPS19 MZO19 NJK19 NTG19 ODC19 OMY19 OWU19 PGQ19 PQM19 QAI19 QKE19 QUA19 RDW19 RNS19 RXO19 SHK19 SRG19 TBC19 TKY19 TUU19 UEQ19 UOM19 UYI19 VIE19 VSA19 WBW19 WLS19 WVO19 G65555 JC65555 SY65555 ACU65555 AMQ65555 AWM65555 BGI65555 BQE65555 CAA65555 CJW65555 CTS65555 DDO65555 DNK65555 DXG65555 EHC65555 EQY65555 FAU65555 FKQ65555 FUM65555 GEI65555 GOE65555 GYA65555 HHW65555 HRS65555 IBO65555 ILK65555 IVG65555 JFC65555 JOY65555 JYU65555 KIQ65555 KSM65555 LCI65555 LME65555 LWA65555 MFW65555 MPS65555 MZO65555 NJK65555 NTG65555 ODC65555 OMY65555 OWU65555 PGQ65555 PQM65555 QAI65555 QKE65555 QUA65555 RDW65555 RNS65555 RXO65555 SHK65555 SRG65555 TBC65555 TKY65555 TUU65555 UEQ65555 UOM65555 UYI65555 VIE65555 VSA65555 WBW65555 WLS65555 WVO65555 G131091 JC131091 SY131091 ACU131091 AMQ131091 AWM131091 BGI131091 BQE131091 CAA131091 CJW131091 CTS131091 DDO131091 DNK131091 DXG131091 EHC131091 EQY131091 FAU131091 FKQ131091 FUM131091 GEI131091 GOE131091 GYA131091 HHW131091 HRS131091 IBO131091 ILK131091 IVG131091 JFC131091 JOY131091 JYU131091 KIQ131091 KSM131091 LCI131091 LME131091 LWA131091 MFW131091 MPS131091 MZO131091 NJK131091 NTG131091 ODC131091 OMY131091 OWU131091 PGQ131091 PQM131091 QAI131091 QKE131091 QUA131091 RDW131091 RNS131091 RXO131091 SHK131091 SRG131091 TBC131091 TKY131091 TUU131091 UEQ131091 UOM131091 UYI131091 VIE131091 VSA131091 WBW131091 WLS131091 WVO131091 G196627 JC196627 SY196627 ACU196627 AMQ196627 AWM196627 BGI196627 BQE196627 CAA196627 CJW196627 CTS196627 DDO196627 DNK196627 DXG196627 EHC196627 EQY196627 FAU196627 FKQ196627 FUM196627 GEI196627 GOE196627 GYA196627 HHW196627 HRS196627 IBO196627 ILK196627 IVG196627 JFC196627 JOY196627 JYU196627 KIQ196627 KSM196627 LCI196627 LME196627 LWA196627 MFW196627 MPS196627 MZO196627 NJK196627 NTG196627 ODC196627 OMY196627 OWU196627 PGQ196627 PQM196627 QAI196627 QKE196627 QUA196627 RDW196627 RNS196627 RXO196627 SHK196627 SRG196627 TBC196627 TKY196627 TUU196627 UEQ196627 UOM196627 UYI196627 VIE196627 VSA196627 WBW196627 WLS196627 WVO196627 G262163 JC262163 SY262163 ACU262163 AMQ262163 AWM262163 BGI262163 BQE262163 CAA262163 CJW262163 CTS262163 DDO262163 DNK262163 DXG262163 EHC262163 EQY262163 FAU262163 FKQ262163 FUM262163 GEI262163 GOE262163 GYA262163 HHW262163 HRS262163 IBO262163 ILK262163 IVG262163 JFC262163 JOY262163 JYU262163 KIQ262163 KSM262163 LCI262163 LME262163 LWA262163 MFW262163 MPS262163 MZO262163 NJK262163 NTG262163 ODC262163 OMY262163 OWU262163 PGQ262163 PQM262163 QAI262163 QKE262163 QUA262163 RDW262163 RNS262163 RXO262163 SHK262163 SRG262163 TBC262163 TKY262163 TUU262163 UEQ262163 UOM262163 UYI262163 VIE262163 VSA262163 WBW262163 WLS262163 WVO262163 G327699 JC327699 SY327699 ACU327699 AMQ327699 AWM327699 BGI327699 BQE327699 CAA327699 CJW327699 CTS327699 DDO327699 DNK327699 DXG327699 EHC327699 EQY327699 FAU327699 FKQ327699 FUM327699 GEI327699 GOE327699 GYA327699 HHW327699 HRS327699 IBO327699 ILK327699 IVG327699 JFC327699 JOY327699 JYU327699 KIQ327699 KSM327699 LCI327699 LME327699 LWA327699 MFW327699 MPS327699 MZO327699 NJK327699 NTG327699 ODC327699 OMY327699 OWU327699 PGQ327699 PQM327699 QAI327699 QKE327699 QUA327699 RDW327699 RNS327699 RXO327699 SHK327699 SRG327699 TBC327699 TKY327699 TUU327699 UEQ327699 UOM327699 UYI327699 VIE327699 VSA327699 WBW327699 WLS327699 WVO327699 G393235 JC393235 SY393235 ACU393235 AMQ393235 AWM393235 BGI393235 BQE393235 CAA393235 CJW393235 CTS393235 DDO393235 DNK393235 DXG393235 EHC393235 EQY393235 FAU393235 FKQ393235 FUM393235 GEI393235 GOE393235 GYA393235 HHW393235 HRS393235 IBO393235 ILK393235 IVG393235 JFC393235 JOY393235 JYU393235 KIQ393235 KSM393235 LCI393235 LME393235 LWA393235 MFW393235 MPS393235 MZO393235 NJK393235 NTG393235 ODC393235 OMY393235 OWU393235 PGQ393235 PQM393235 QAI393235 QKE393235 QUA393235 RDW393235 RNS393235 RXO393235 SHK393235 SRG393235 TBC393235 TKY393235 TUU393235 UEQ393235 UOM393235 UYI393235 VIE393235 VSA393235 WBW393235 WLS393235 WVO393235 G458771 JC458771 SY458771 ACU458771 AMQ458771 AWM458771 BGI458771 BQE458771 CAA458771 CJW458771 CTS458771 DDO458771 DNK458771 DXG458771 EHC458771 EQY458771 FAU458771 FKQ458771 FUM458771 GEI458771 GOE458771 GYA458771 HHW458771 HRS458771 IBO458771 ILK458771 IVG458771 JFC458771 JOY458771 JYU458771 KIQ458771 KSM458771 LCI458771 LME458771 LWA458771 MFW458771 MPS458771 MZO458771 NJK458771 NTG458771 ODC458771 OMY458771 OWU458771 PGQ458771 PQM458771 QAI458771 QKE458771 QUA458771 RDW458771 RNS458771 RXO458771 SHK458771 SRG458771 TBC458771 TKY458771 TUU458771 UEQ458771 UOM458771 UYI458771 VIE458771 VSA458771 WBW458771 WLS458771 WVO458771 G524307 JC524307 SY524307 ACU524307 AMQ524307 AWM524307 BGI524307 BQE524307 CAA524307 CJW524307 CTS524307 DDO524307 DNK524307 DXG524307 EHC524307 EQY524307 FAU524307 FKQ524307 FUM524307 GEI524307 GOE524307 GYA524307 HHW524307 HRS524307 IBO524307 ILK524307 IVG524307 JFC524307 JOY524307 JYU524307 KIQ524307 KSM524307 LCI524307 LME524307 LWA524307 MFW524307 MPS524307 MZO524307 NJK524307 NTG524307 ODC524307 OMY524307 OWU524307 PGQ524307 PQM524307 QAI524307 QKE524307 QUA524307 RDW524307 RNS524307 RXO524307 SHK524307 SRG524307 TBC524307 TKY524307 TUU524307 UEQ524307 UOM524307 UYI524307 VIE524307 VSA524307 WBW524307 WLS524307 WVO524307 G589843 JC589843 SY589843 ACU589843 AMQ589843 AWM589843 BGI589843 BQE589843 CAA589843 CJW589843 CTS589843 DDO589843 DNK589843 DXG589843 EHC589843 EQY589843 FAU589843 FKQ589843 FUM589843 GEI589843 GOE589843 GYA589843 HHW589843 HRS589843 IBO589843 ILK589843 IVG589843 JFC589843 JOY589843 JYU589843 KIQ589843 KSM589843 LCI589843 LME589843 LWA589843 MFW589843 MPS589843 MZO589843 NJK589843 NTG589843 ODC589843 OMY589843 OWU589843 PGQ589843 PQM589843 QAI589843 QKE589843 QUA589843 RDW589843 RNS589843 RXO589843 SHK589843 SRG589843 TBC589843 TKY589843 TUU589843 UEQ589843 UOM589843 UYI589843 VIE589843 VSA589843 WBW589843 WLS589843 WVO589843 G655379 JC655379 SY655379 ACU655379 AMQ655379 AWM655379 BGI655379 BQE655379 CAA655379 CJW655379 CTS655379 DDO655379 DNK655379 DXG655379 EHC655379 EQY655379 FAU655379 FKQ655379 FUM655379 GEI655379 GOE655379 GYA655379 HHW655379 HRS655379 IBO655379 ILK655379 IVG655379 JFC655379 JOY655379 JYU655379 KIQ655379 KSM655379 LCI655379 LME655379 LWA655379 MFW655379 MPS655379 MZO655379 NJK655379 NTG655379 ODC655379 OMY655379 OWU655379 PGQ655379 PQM655379 QAI655379 QKE655379 QUA655379 RDW655379 RNS655379 RXO655379 SHK655379 SRG655379 TBC655379 TKY655379 TUU655379 UEQ655379 UOM655379 UYI655379 VIE655379 VSA655379 WBW655379 WLS655379 WVO655379 G720915 JC720915 SY720915 ACU720915 AMQ720915 AWM720915 BGI720915 BQE720915 CAA720915 CJW720915 CTS720915 DDO720915 DNK720915 DXG720915 EHC720915 EQY720915 FAU720915 FKQ720915 FUM720915 GEI720915 GOE720915 GYA720915 HHW720915 HRS720915 IBO720915 ILK720915 IVG720915 JFC720915 JOY720915 JYU720915 KIQ720915 KSM720915 LCI720915 LME720915 LWA720915 MFW720915 MPS720915 MZO720915 NJK720915 NTG720915 ODC720915 OMY720915 OWU720915 PGQ720915 PQM720915 QAI720915 QKE720915 QUA720915 RDW720915 RNS720915 RXO720915 SHK720915 SRG720915 TBC720915 TKY720915 TUU720915 UEQ720915 UOM720915 UYI720915 VIE720915 VSA720915 WBW720915 WLS720915 WVO720915 G786451 JC786451 SY786451 ACU786451 AMQ786451 AWM786451 BGI786451 BQE786451 CAA786451 CJW786451 CTS786451 DDO786451 DNK786451 DXG786451 EHC786451 EQY786451 FAU786451 FKQ786451 FUM786451 GEI786451 GOE786451 GYA786451 HHW786451 HRS786451 IBO786451 ILK786451 IVG786451 JFC786451 JOY786451 JYU786451 KIQ786451 KSM786451 LCI786451 LME786451 LWA786451 MFW786451 MPS786451 MZO786451 NJK786451 NTG786451 ODC786451 OMY786451 OWU786451 PGQ786451 PQM786451 QAI786451 QKE786451 QUA786451 RDW786451 RNS786451 RXO786451 SHK786451 SRG786451 TBC786451 TKY786451 TUU786451 UEQ786451 UOM786451 UYI786451 VIE786451 VSA786451 WBW786451 WLS786451 WVO786451 G851987 JC851987 SY851987 ACU851987 AMQ851987 AWM851987 BGI851987 BQE851987 CAA851987 CJW851987 CTS851987 DDO851987 DNK851987 DXG851987 EHC851987 EQY851987 FAU851987 FKQ851987 FUM851987 GEI851987 GOE851987 GYA851987 HHW851987 HRS851987 IBO851987 ILK851987 IVG851987 JFC851987 JOY851987 JYU851987 KIQ851987 KSM851987 LCI851987 LME851987 LWA851987 MFW851987 MPS851987 MZO851987 NJK851987 NTG851987 ODC851987 OMY851987 OWU851987 PGQ851987 PQM851987 QAI851987 QKE851987 QUA851987 RDW851987 RNS851987 RXO851987 SHK851987 SRG851987 TBC851987 TKY851987 TUU851987 UEQ851987 UOM851987 UYI851987 VIE851987 VSA851987 WBW851987 WLS851987 WVO851987 G917523 JC917523 SY917523 ACU917523 AMQ917523 AWM917523 BGI917523 BQE917523 CAA917523 CJW917523 CTS917523 DDO917523 DNK917523 DXG917523 EHC917523 EQY917523 FAU917523 FKQ917523 FUM917523 GEI917523 GOE917523 GYA917523 HHW917523 HRS917523 IBO917523 ILK917523 IVG917523 JFC917523 JOY917523 JYU917523 KIQ917523 KSM917523 LCI917523 LME917523 LWA917523 MFW917523 MPS917523 MZO917523 NJK917523 NTG917523 ODC917523 OMY917523 OWU917523 PGQ917523 PQM917523 QAI917523 QKE917523 QUA917523 RDW917523 RNS917523 RXO917523 SHK917523 SRG917523 TBC917523 TKY917523 TUU917523 UEQ917523 UOM917523 UYI917523 VIE917523 VSA917523 WBW917523 WLS917523 WVO917523 G983059 JC983059 SY983059 ACU983059 AMQ983059 AWM983059 BGI983059 BQE983059 CAA983059 CJW983059 CTS983059 DDO983059 DNK983059 DXG983059 EHC983059 EQY983059 FAU983059 FKQ983059 FUM983059 GEI983059 GOE983059 GYA983059 HHW983059 HRS983059 IBO983059 ILK983059 IVG983059 JFC983059 JOY983059 JYU983059 KIQ983059 KSM983059 LCI983059 LME983059 LWA983059 MFW983059 MPS983059 MZO983059 NJK983059 NTG983059 ODC983059 OMY983059 OWU983059 PGQ983059 PQM983059 QAI983059 QKE983059 QUA983059 RDW983059 RNS983059 RXO983059 SHK983059 SRG983059 TBC983059 TKY983059 TUU983059 UEQ983059 UOM983059 UYI983059 VIE983059 VSA983059 WBW983059 WLS983059 WVO983059 F25 JB25 SX25 ACT25 AMP25 AWL25 BGH25 BQD25 BZZ25 CJV25 CTR25 DDN25 DNJ25 DXF25 EHB25 EQX25 FAT25 FKP25 FUL25 GEH25 GOD25 GXZ25 HHV25 HRR25 IBN25 ILJ25 IVF25 JFB25 JOX25 JYT25 KIP25 KSL25 LCH25 LMD25 LVZ25 MFV25 MPR25 MZN25 NJJ25 NTF25 ODB25 OMX25 OWT25 PGP25 PQL25 QAH25 QKD25 QTZ25 RDV25 RNR25 RXN25 SHJ25 SRF25 TBB25 TKX25 TUT25 UEP25 UOL25 UYH25 VID25 VRZ25 WBV25 WLR25 WVN25 F65561 JB65561 SX65561 ACT65561 AMP65561 AWL65561 BGH65561 BQD65561 BZZ65561 CJV65561 CTR65561 DDN65561 DNJ65561 DXF65561 EHB65561 EQX65561 FAT65561 FKP65561 FUL65561 GEH65561 GOD65561 GXZ65561 HHV65561 HRR65561 IBN65561 ILJ65561 IVF65561 JFB65561 JOX65561 JYT65561 KIP65561 KSL65561 LCH65561 LMD65561 LVZ65561 MFV65561 MPR65561 MZN65561 NJJ65561 NTF65561 ODB65561 OMX65561 OWT65561 PGP65561 PQL65561 QAH65561 QKD65561 QTZ65561 RDV65561 RNR65561 RXN65561 SHJ65561 SRF65561 TBB65561 TKX65561 TUT65561 UEP65561 UOL65561 UYH65561 VID65561 VRZ65561 WBV65561 WLR65561 WVN65561 F131097 JB131097 SX131097 ACT131097 AMP131097 AWL131097 BGH131097 BQD131097 BZZ131097 CJV131097 CTR131097 DDN131097 DNJ131097 DXF131097 EHB131097 EQX131097 FAT131097 FKP131097 FUL131097 GEH131097 GOD131097 GXZ131097 HHV131097 HRR131097 IBN131097 ILJ131097 IVF131097 JFB131097 JOX131097 JYT131097 KIP131097 KSL131097 LCH131097 LMD131097 LVZ131097 MFV131097 MPR131097 MZN131097 NJJ131097 NTF131097 ODB131097 OMX131097 OWT131097 PGP131097 PQL131097 QAH131097 QKD131097 QTZ131097 RDV131097 RNR131097 RXN131097 SHJ131097 SRF131097 TBB131097 TKX131097 TUT131097 UEP131097 UOL131097 UYH131097 VID131097 VRZ131097 WBV131097 WLR131097 WVN131097 F196633 JB196633 SX196633 ACT196633 AMP196633 AWL196633 BGH196633 BQD196633 BZZ196633 CJV196633 CTR196633 DDN196633 DNJ196633 DXF196633 EHB196633 EQX196633 FAT196633 FKP196633 FUL196633 GEH196633 GOD196633 GXZ196633 HHV196633 HRR196633 IBN196633 ILJ196633 IVF196633 JFB196633 JOX196633 JYT196633 KIP196633 KSL196633 LCH196633 LMD196633 LVZ196633 MFV196633 MPR196633 MZN196633 NJJ196633 NTF196633 ODB196633 OMX196633 OWT196633 PGP196633 PQL196633 QAH196633 QKD196633 QTZ196633 RDV196633 RNR196633 RXN196633 SHJ196633 SRF196633 TBB196633 TKX196633 TUT196633 UEP196633 UOL196633 UYH196633 VID196633 VRZ196633 WBV196633 WLR196633 WVN196633 F262169 JB262169 SX262169 ACT262169 AMP262169 AWL262169 BGH262169 BQD262169 BZZ262169 CJV262169 CTR262169 DDN262169 DNJ262169 DXF262169 EHB262169 EQX262169 FAT262169 FKP262169 FUL262169 GEH262169 GOD262169 GXZ262169 HHV262169 HRR262169 IBN262169 ILJ262169 IVF262169 JFB262169 JOX262169 JYT262169 KIP262169 KSL262169 LCH262169 LMD262169 LVZ262169 MFV262169 MPR262169 MZN262169 NJJ262169 NTF262169 ODB262169 OMX262169 OWT262169 PGP262169 PQL262169 QAH262169 QKD262169 QTZ262169 RDV262169 RNR262169 RXN262169 SHJ262169 SRF262169 TBB262169 TKX262169 TUT262169 UEP262169 UOL262169 UYH262169 VID262169 VRZ262169 WBV262169 WLR262169 WVN262169 F327705 JB327705 SX327705 ACT327705 AMP327705 AWL327705 BGH327705 BQD327705 BZZ327705 CJV327705 CTR327705 DDN327705 DNJ327705 DXF327705 EHB327705 EQX327705 FAT327705 FKP327705 FUL327705 GEH327705 GOD327705 GXZ327705 HHV327705 HRR327705 IBN327705 ILJ327705 IVF327705 JFB327705 JOX327705 JYT327705 KIP327705 KSL327705 LCH327705 LMD327705 LVZ327705 MFV327705 MPR327705 MZN327705 NJJ327705 NTF327705 ODB327705 OMX327705 OWT327705 PGP327705 PQL327705 QAH327705 QKD327705 QTZ327705 RDV327705 RNR327705 RXN327705 SHJ327705 SRF327705 TBB327705 TKX327705 TUT327705 UEP327705 UOL327705 UYH327705 VID327705 VRZ327705 WBV327705 WLR327705 WVN327705 F393241 JB393241 SX393241 ACT393241 AMP393241 AWL393241 BGH393241 BQD393241 BZZ393241 CJV393241 CTR393241 DDN393241 DNJ393241 DXF393241 EHB393241 EQX393241 FAT393241 FKP393241 FUL393241 GEH393241 GOD393241 GXZ393241 HHV393241 HRR393241 IBN393241 ILJ393241 IVF393241 JFB393241 JOX393241 JYT393241 KIP393241 KSL393241 LCH393241 LMD393241 LVZ393241 MFV393241 MPR393241 MZN393241 NJJ393241 NTF393241 ODB393241 OMX393241 OWT393241 PGP393241 PQL393241 QAH393241 QKD393241 QTZ393241 RDV393241 RNR393241 RXN393241 SHJ393241 SRF393241 TBB393241 TKX393241 TUT393241 UEP393241 UOL393241 UYH393241 VID393241 VRZ393241 WBV393241 WLR393241 WVN393241 F458777 JB458777 SX458777 ACT458777 AMP458777 AWL458777 BGH458777 BQD458777 BZZ458777 CJV458777 CTR458777 DDN458777 DNJ458777 DXF458777 EHB458777 EQX458777 FAT458777 FKP458777 FUL458777 GEH458777 GOD458777 GXZ458777 HHV458777 HRR458777 IBN458777 ILJ458777 IVF458777 JFB458777 JOX458777 JYT458777 KIP458777 KSL458777 LCH458777 LMD458777 LVZ458777 MFV458777 MPR458777 MZN458777 NJJ458777 NTF458777 ODB458777 OMX458777 OWT458777 PGP458777 PQL458777 QAH458777 QKD458777 QTZ458777 RDV458777 RNR458777 RXN458777 SHJ458777 SRF458777 TBB458777 TKX458777 TUT458777 UEP458777 UOL458777 UYH458777 VID458777 VRZ458777 WBV458777 WLR458777 WVN458777 F524313 JB524313 SX524313 ACT524313 AMP524313 AWL524313 BGH524313 BQD524313 BZZ524313 CJV524313 CTR524313 DDN524313 DNJ524313 DXF524313 EHB524313 EQX524313 FAT524313 FKP524313 FUL524313 GEH524313 GOD524313 GXZ524313 HHV524313 HRR524313 IBN524313 ILJ524313 IVF524313 JFB524313 JOX524313 JYT524313 KIP524313 KSL524313 LCH524313 LMD524313 LVZ524313 MFV524313 MPR524313 MZN524313 NJJ524313 NTF524313 ODB524313 OMX524313 OWT524313 PGP524313 PQL524313 QAH524313 QKD524313 QTZ524313 RDV524313 RNR524313 RXN524313 SHJ524313 SRF524313 TBB524313 TKX524313 TUT524313 UEP524313 UOL524313 UYH524313 VID524313 VRZ524313 WBV524313 WLR524313 WVN524313 F589849 JB589849 SX589849 ACT589849 AMP589849 AWL589849 BGH589849 BQD589849 BZZ589849 CJV589849 CTR589849 DDN589849 DNJ589849 DXF589849 EHB589849 EQX589849 FAT589849 FKP589849 FUL589849 GEH589849 GOD589849 GXZ589849 HHV589849 HRR589849 IBN589849 ILJ589849 IVF589849 JFB589849 JOX589849 JYT589849 KIP589849 KSL589849 LCH589849 LMD589849 LVZ589849 MFV589849 MPR589849 MZN589849 NJJ589849 NTF589849 ODB589849 OMX589849 OWT589849 PGP589849 PQL589849 QAH589849 QKD589849 QTZ589849 RDV589849 RNR589849 RXN589849 SHJ589849 SRF589849 TBB589849 TKX589849 TUT589849 UEP589849 UOL589849 UYH589849 VID589849 VRZ589849 WBV589849 WLR589849 WVN589849 F655385 JB655385 SX655385 ACT655385 AMP655385 AWL655385 BGH655385 BQD655385 BZZ655385 CJV655385 CTR655385 DDN655385 DNJ655385 DXF655385 EHB655385 EQX655385 FAT655385 FKP655385 FUL655385 GEH655385 GOD655385 GXZ655385 HHV655385 HRR655385 IBN655385 ILJ655385 IVF655385 JFB655385 JOX655385 JYT655385 KIP655385 KSL655385 LCH655385 LMD655385 LVZ655385 MFV655385 MPR655385 MZN655385 NJJ655385 NTF655385 ODB655385 OMX655385 OWT655385 PGP655385 PQL655385 QAH655385 QKD655385 QTZ655385 RDV655385 RNR655385 RXN655385 SHJ655385 SRF655385 TBB655385 TKX655385 TUT655385 UEP655385 UOL655385 UYH655385 VID655385 VRZ655385 WBV655385 WLR655385 WVN655385 F720921 JB720921 SX720921 ACT720921 AMP720921 AWL720921 BGH720921 BQD720921 BZZ720921 CJV720921 CTR720921 DDN720921 DNJ720921 DXF720921 EHB720921 EQX720921 FAT720921 FKP720921 FUL720921 GEH720921 GOD720921 GXZ720921 HHV720921 HRR720921 IBN720921 ILJ720921 IVF720921 JFB720921 JOX720921 JYT720921 KIP720921 KSL720921 LCH720921 LMD720921 LVZ720921 MFV720921 MPR720921 MZN720921 NJJ720921 NTF720921 ODB720921 OMX720921 OWT720921 PGP720921 PQL720921 QAH720921 QKD720921 QTZ720921 RDV720921 RNR720921 RXN720921 SHJ720921 SRF720921 TBB720921 TKX720921 TUT720921 UEP720921 UOL720921 UYH720921 VID720921 VRZ720921 WBV720921 WLR720921 WVN720921 F786457 JB786457 SX786457 ACT786457 AMP786457 AWL786457 BGH786457 BQD786457 BZZ786457 CJV786457 CTR786457 DDN786457 DNJ786457 DXF786457 EHB786457 EQX786457 FAT786457 FKP786457 FUL786457 GEH786457 GOD786457 GXZ786457 HHV786457 HRR786457 IBN786457 ILJ786457 IVF786457 JFB786457 JOX786457 JYT786457 KIP786457 KSL786457 LCH786457 LMD786457 LVZ786457 MFV786457 MPR786457 MZN786457 NJJ786457 NTF786457 ODB786457 OMX786457 OWT786457 PGP786457 PQL786457 QAH786457 QKD786457 QTZ786457 RDV786457 RNR786457 RXN786457 SHJ786457 SRF786457 TBB786457 TKX786457 TUT786457 UEP786457 UOL786457 UYH786457 VID786457 VRZ786457 WBV786457 WLR786457 WVN786457 F851993 JB851993 SX851993 ACT851993 AMP851993 AWL851993 BGH851993 BQD851993 BZZ851993 CJV851993 CTR851993 DDN851993 DNJ851993 DXF851993 EHB851993 EQX851993 FAT851993 FKP851993 FUL851993 GEH851993 GOD851993 GXZ851993 HHV851993 HRR851993 IBN851993 ILJ851993 IVF851993 JFB851993 JOX851993 JYT851993 KIP851993 KSL851993 LCH851993 LMD851993 LVZ851993 MFV851993 MPR851993 MZN851993 NJJ851993 NTF851993 ODB851993 OMX851993 OWT851993 PGP851993 PQL851993 QAH851993 QKD851993 QTZ851993 RDV851993 RNR851993 RXN851993 SHJ851993 SRF851993 TBB851993 TKX851993 TUT851993 UEP851993 UOL851993 UYH851993 VID851993 VRZ851993 WBV851993 WLR851993 WVN851993 F917529 JB917529 SX917529 ACT917529 AMP917529 AWL917529 BGH917529 BQD917529 BZZ917529 CJV917529 CTR917529 DDN917529 DNJ917529 DXF917529 EHB917529 EQX917529 FAT917529 FKP917529 FUL917529 GEH917529 GOD917529 GXZ917529 HHV917529 HRR917529 IBN917529 ILJ917529 IVF917529 JFB917529 JOX917529 JYT917529 KIP917529 KSL917529 LCH917529 LMD917529 LVZ917529 MFV917529 MPR917529 MZN917529 NJJ917529 NTF917529 ODB917529 OMX917529 OWT917529 PGP917529 PQL917529 QAH917529 QKD917529 QTZ917529 RDV917529 RNR917529 RXN917529 SHJ917529 SRF917529 TBB917529 TKX917529 TUT917529 UEP917529 UOL917529 UYH917529 VID917529 VRZ917529 WBV917529 WLR917529 WVN917529 F983065 JB983065 SX983065 ACT983065 AMP983065 AWL983065 BGH983065 BQD983065 BZZ983065 CJV983065 CTR983065 DDN983065 DNJ983065 DXF983065 EHB983065 EQX983065 FAT983065 FKP983065 FUL983065 GEH983065 GOD983065 GXZ983065 HHV983065 HRR983065 IBN983065 ILJ983065 IVF983065 JFB983065 JOX983065 JYT983065 KIP983065 KSL983065 LCH983065 LMD983065 LVZ983065 MFV983065 MPR983065 MZN983065 NJJ983065 NTF983065 ODB983065 OMX983065 OWT983065 PGP983065 PQL983065 QAH983065 QKD983065 QTZ983065 RDV983065 RNR983065 RXN983065 SHJ983065 SRF983065 TBB983065 TKX983065 TUT983065 UEP983065 UOL983065 UYH983065 VID983065 VRZ983065 WBV983065 WLR983065 WVN983065 D23:E24 IZ23:JA24 SV23:SW24 ACR23:ACS24 AMN23:AMO24 AWJ23:AWK24 BGF23:BGG24 BQB23:BQC24 BZX23:BZY24 CJT23:CJU24 CTP23:CTQ24 DDL23:DDM24 DNH23:DNI24 DXD23:DXE24 EGZ23:EHA24 EQV23:EQW24 FAR23:FAS24 FKN23:FKO24 FUJ23:FUK24 GEF23:GEG24 GOB23:GOC24 GXX23:GXY24 HHT23:HHU24 HRP23:HRQ24 IBL23:IBM24 ILH23:ILI24 IVD23:IVE24 JEZ23:JFA24 JOV23:JOW24 JYR23:JYS24 KIN23:KIO24 KSJ23:KSK24 LCF23:LCG24 LMB23:LMC24 LVX23:LVY24 MFT23:MFU24 MPP23:MPQ24 MZL23:MZM24 NJH23:NJI24 NTD23:NTE24 OCZ23:ODA24 OMV23:OMW24 OWR23:OWS24 PGN23:PGO24 PQJ23:PQK24 QAF23:QAG24 QKB23:QKC24 QTX23:QTY24 RDT23:RDU24 RNP23:RNQ24 RXL23:RXM24 SHH23:SHI24 SRD23:SRE24 TAZ23:TBA24 TKV23:TKW24 TUR23:TUS24 UEN23:UEO24 UOJ23:UOK24 UYF23:UYG24 VIB23:VIC24 VRX23:VRY24 WBT23:WBU24 WLP23:WLQ24 WVL23:WVM24 D65559:E65560 IZ65559:JA65560 SV65559:SW65560 ACR65559:ACS65560 AMN65559:AMO65560 AWJ65559:AWK65560 BGF65559:BGG65560 BQB65559:BQC65560 BZX65559:BZY65560 CJT65559:CJU65560 CTP65559:CTQ65560 DDL65559:DDM65560 DNH65559:DNI65560 DXD65559:DXE65560 EGZ65559:EHA65560 EQV65559:EQW65560 FAR65559:FAS65560 FKN65559:FKO65560 FUJ65559:FUK65560 GEF65559:GEG65560 GOB65559:GOC65560 GXX65559:GXY65560 HHT65559:HHU65560 HRP65559:HRQ65560 IBL65559:IBM65560 ILH65559:ILI65560 IVD65559:IVE65560 JEZ65559:JFA65560 JOV65559:JOW65560 JYR65559:JYS65560 KIN65559:KIO65560 KSJ65559:KSK65560 LCF65559:LCG65560 LMB65559:LMC65560 LVX65559:LVY65560 MFT65559:MFU65560 MPP65559:MPQ65560 MZL65559:MZM65560 NJH65559:NJI65560 NTD65559:NTE65560 OCZ65559:ODA65560 OMV65559:OMW65560 OWR65559:OWS65560 PGN65559:PGO65560 PQJ65559:PQK65560 QAF65559:QAG65560 QKB65559:QKC65560 QTX65559:QTY65560 RDT65559:RDU65560 RNP65559:RNQ65560 RXL65559:RXM65560 SHH65559:SHI65560 SRD65559:SRE65560 TAZ65559:TBA65560 TKV65559:TKW65560 TUR65559:TUS65560 UEN65559:UEO65560 UOJ65559:UOK65560 UYF65559:UYG65560 VIB65559:VIC65560 VRX65559:VRY65560 WBT65559:WBU65560 WLP65559:WLQ65560 WVL65559:WVM65560 D131095:E131096 IZ131095:JA131096 SV131095:SW131096 ACR131095:ACS131096 AMN131095:AMO131096 AWJ131095:AWK131096 BGF131095:BGG131096 BQB131095:BQC131096 BZX131095:BZY131096 CJT131095:CJU131096 CTP131095:CTQ131096 DDL131095:DDM131096 DNH131095:DNI131096 DXD131095:DXE131096 EGZ131095:EHA131096 EQV131095:EQW131096 FAR131095:FAS131096 FKN131095:FKO131096 FUJ131095:FUK131096 GEF131095:GEG131096 GOB131095:GOC131096 GXX131095:GXY131096 HHT131095:HHU131096 HRP131095:HRQ131096 IBL131095:IBM131096 ILH131095:ILI131096 IVD131095:IVE131096 JEZ131095:JFA131096 JOV131095:JOW131096 JYR131095:JYS131096 KIN131095:KIO131096 KSJ131095:KSK131096 LCF131095:LCG131096 LMB131095:LMC131096 LVX131095:LVY131096 MFT131095:MFU131096 MPP131095:MPQ131096 MZL131095:MZM131096 NJH131095:NJI131096 NTD131095:NTE131096 OCZ131095:ODA131096 OMV131095:OMW131096 OWR131095:OWS131096 PGN131095:PGO131096 PQJ131095:PQK131096 QAF131095:QAG131096 QKB131095:QKC131096 QTX131095:QTY131096 RDT131095:RDU131096 RNP131095:RNQ131096 RXL131095:RXM131096 SHH131095:SHI131096 SRD131095:SRE131096 TAZ131095:TBA131096 TKV131095:TKW131096 TUR131095:TUS131096 UEN131095:UEO131096 UOJ131095:UOK131096 UYF131095:UYG131096 VIB131095:VIC131096 VRX131095:VRY131096 WBT131095:WBU131096 WLP131095:WLQ131096 WVL131095:WVM131096 D196631:E196632 IZ196631:JA196632 SV196631:SW196632 ACR196631:ACS196632 AMN196631:AMO196632 AWJ196631:AWK196632 BGF196631:BGG196632 BQB196631:BQC196632 BZX196631:BZY196632 CJT196631:CJU196632 CTP196631:CTQ196632 DDL196631:DDM196632 DNH196631:DNI196632 DXD196631:DXE196632 EGZ196631:EHA196632 EQV196631:EQW196632 FAR196631:FAS196632 FKN196631:FKO196632 FUJ196631:FUK196632 GEF196631:GEG196632 GOB196631:GOC196632 GXX196631:GXY196632 HHT196631:HHU196632 HRP196631:HRQ196632 IBL196631:IBM196632 ILH196631:ILI196632 IVD196631:IVE196632 JEZ196631:JFA196632 JOV196631:JOW196632 JYR196631:JYS196632 KIN196631:KIO196632 KSJ196631:KSK196632 LCF196631:LCG196632 LMB196631:LMC196632 LVX196631:LVY196632 MFT196631:MFU196632 MPP196631:MPQ196632 MZL196631:MZM196632 NJH196631:NJI196632 NTD196631:NTE196632 OCZ196631:ODA196632 OMV196631:OMW196632 OWR196631:OWS196632 PGN196631:PGO196632 PQJ196631:PQK196632 QAF196631:QAG196632 QKB196631:QKC196632 QTX196631:QTY196632 RDT196631:RDU196632 RNP196631:RNQ196632 RXL196631:RXM196632 SHH196631:SHI196632 SRD196631:SRE196632 TAZ196631:TBA196632 TKV196631:TKW196632 TUR196631:TUS196632 UEN196631:UEO196632 UOJ196631:UOK196632 UYF196631:UYG196632 VIB196631:VIC196632 VRX196631:VRY196632 WBT196631:WBU196632 WLP196631:WLQ196632 WVL196631:WVM196632 D262167:E262168 IZ262167:JA262168 SV262167:SW262168 ACR262167:ACS262168 AMN262167:AMO262168 AWJ262167:AWK262168 BGF262167:BGG262168 BQB262167:BQC262168 BZX262167:BZY262168 CJT262167:CJU262168 CTP262167:CTQ262168 DDL262167:DDM262168 DNH262167:DNI262168 DXD262167:DXE262168 EGZ262167:EHA262168 EQV262167:EQW262168 FAR262167:FAS262168 FKN262167:FKO262168 FUJ262167:FUK262168 GEF262167:GEG262168 GOB262167:GOC262168 GXX262167:GXY262168 HHT262167:HHU262168 HRP262167:HRQ262168 IBL262167:IBM262168 ILH262167:ILI262168 IVD262167:IVE262168 JEZ262167:JFA262168 JOV262167:JOW262168 JYR262167:JYS262168 KIN262167:KIO262168 KSJ262167:KSK262168 LCF262167:LCG262168 LMB262167:LMC262168 LVX262167:LVY262168 MFT262167:MFU262168 MPP262167:MPQ262168 MZL262167:MZM262168 NJH262167:NJI262168 NTD262167:NTE262168 OCZ262167:ODA262168 OMV262167:OMW262168 OWR262167:OWS262168 PGN262167:PGO262168 PQJ262167:PQK262168 QAF262167:QAG262168 QKB262167:QKC262168 QTX262167:QTY262168 RDT262167:RDU262168 RNP262167:RNQ262168 RXL262167:RXM262168 SHH262167:SHI262168 SRD262167:SRE262168 TAZ262167:TBA262168 TKV262167:TKW262168 TUR262167:TUS262168 UEN262167:UEO262168 UOJ262167:UOK262168 UYF262167:UYG262168 VIB262167:VIC262168 VRX262167:VRY262168 WBT262167:WBU262168 WLP262167:WLQ262168 WVL262167:WVM262168 D327703:E327704 IZ327703:JA327704 SV327703:SW327704 ACR327703:ACS327704 AMN327703:AMO327704 AWJ327703:AWK327704 BGF327703:BGG327704 BQB327703:BQC327704 BZX327703:BZY327704 CJT327703:CJU327704 CTP327703:CTQ327704 DDL327703:DDM327704 DNH327703:DNI327704 DXD327703:DXE327704 EGZ327703:EHA327704 EQV327703:EQW327704 FAR327703:FAS327704 FKN327703:FKO327704 FUJ327703:FUK327704 GEF327703:GEG327704 GOB327703:GOC327704 GXX327703:GXY327704 HHT327703:HHU327704 HRP327703:HRQ327704 IBL327703:IBM327704 ILH327703:ILI327704 IVD327703:IVE327704 JEZ327703:JFA327704 JOV327703:JOW327704 JYR327703:JYS327704 KIN327703:KIO327704 KSJ327703:KSK327704 LCF327703:LCG327704 LMB327703:LMC327704 LVX327703:LVY327704 MFT327703:MFU327704 MPP327703:MPQ327704 MZL327703:MZM327704 NJH327703:NJI327704 NTD327703:NTE327704 OCZ327703:ODA327704 OMV327703:OMW327704 OWR327703:OWS327704 PGN327703:PGO327704 PQJ327703:PQK327704 QAF327703:QAG327704 QKB327703:QKC327704 QTX327703:QTY327704 RDT327703:RDU327704 RNP327703:RNQ327704 RXL327703:RXM327704 SHH327703:SHI327704 SRD327703:SRE327704 TAZ327703:TBA327704 TKV327703:TKW327704 TUR327703:TUS327704 UEN327703:UEO327704 UOJ327703:UOK327704 UYF327703:UYG327704 VIB327703:VIC327704 VRX327703:VRY327704 WBT327703:WBU327704 WLP327703:WLQ327704 WVL327703:WVM327704 D393239:E393240 IZ393239:JA393240 SV393239:SW393240 ACR393239:ACS393240 AMN393239:AMO393240 AWJ393239:AWK393240 BGF393239:BGG393240 BQB393239:BQC393240 BZX393239:BZY393240 CJT393239:CJU393240 CTP393239:CTQ393240 DDL393239:DDM393240 DNH393239:DNI393240 DXD393239:DXE393240 EGZ393239:EHA393240 EQV393239:EQW393240 FAR393239:FAS393240 FKN393239:FKO393240 FUJ393239:FUK393240 GEF393239:GEG393240 GOB393239:GOC393240 GXX393239:GXY393240 HHT393239:HHU393240 HRP393239:HRQ393240 IBL393239:IBM393240 ILH393239:ILI393240 IVD393239:IVE393240 JEZ393239:JFA393240 JOV393239:JOW393240 JYR393239:JYS393240 KIN393239:KIO393240 KSJ393239:KSK393240 LCF393239:LCG393240 LMB393239:LMC393240 LVX393239:LVY393240 MFT393239:MFU393240 MPP393239:MPQ393240 MZL393239:MZM393240 NJH393239:NJI393240 NTD393239:NTE393240 OCZ393239:ODA393240 OMV393239:OMW393240 OWR393239:OWS393240 PGN393239:PGO393240 PQJ393239:PQK393240 QAF393239:QAG393240 QKB393239:QKC393240 QTX393239:QTY393240 RDT393239:RDU393240 RNP393239:RNQ393240 RXL393239:RXM393240 SHH393239:SHI393240 SRD393239:SRE393240 TAZ393239:TBA393240 TKV393239:TKW393240 TUR393239:TUS393240 UEN393239:UEO393240 UOJ393239:UOK393240 UYF393239:UYG393240 VIB393239:VIC393240 VRX393239:VRY393240 WBT393239:WBU393240 WLP393239:WLQ393240 WVL393239:WVM393240 D458775:E458776 IZ458775:JA458776 SV458775:SW458776 ACR458775:ACS458776 AMN458775:AMO458776 AWJ458775:AWK458776 BGF458775:BGG458776 BQB458775:BQC458776 BZX458775:BZY458776 CJT458775:CJU458776 CTP458775:CTQ458776 DDL458775:DDM458776 DNH458775:DNI458776 DXD458775:DXE458776 EGZ458775:EHA458776 EQV458775:EQW458776 FAR458775:FAS458776 FKN458775:FKO458776 FUJ458775:FUK458776 GEF458775:GEG458776 GOB458775:GOC458776 GXX458775:GXY458776 HHT458775:HHU458776 HRP458775:HRQ458776 IBL458775:IBM458776 ILH458775:ILI458776 IVD458775:IVE458776 JEZ458775:JFA458776 JOV458775:JOW458776 JYR458775:JYS458776 KIN458775:KIO458776 KSJ458775:KSK458776 LCF458775:LCG458776 LMB458775:LMC458776 LVX458775:LVY458776 MFT458775:MFU458776 MPP458775:MPQ458776 MZL458775:MZM458776 NJH458775:NJI458776 NTD458775:NTE458776 OCZ458775:ODA458776 OMV458775:OMW458776 OWR458775:OWS458776 PGN458775:PGO458776 PQJ458775:PQK458776 QAF458775:QAG458776 QKB458775:QKC458776 QTX458775:QTY458776 RDT458775:RDU458776 RNP458775:RNQ458776 RXL458775:RXM458776 SHH458775:SHI458776 SRD458775:SRE458776 TAZ458775:TBA458776 TKV458775:TKW458776 TUR458775:TUS458776 UEN458775:UEO458776 UOJ458775:UOK458776 UYF458775:UYG458776 VIB458775:VIC458776 VRX458775:VRY458776 WBT458775:WBU458776 WLP458775:WLQ458776 WVL458775:WVM458776 D524311:E524312 IZ524311:JA524312 SV524311:SW524312 ACR524311:ACS524312 AMN524311:AMO524312 AWJ524311:AWK524312 BGF524311:BGG524312 BQB524311:BQC524312 BZX524311:BZY524312 CJT524311:CJU524312 CTP524311:CTQ524312 DDL524311:DDM524312 DNH524311:DNI524312 DXD524311:DXE524312 EGZ524311:EHA524312 EQV524311:EQW524312 FAR524311:FAS524312 FKN524311:FKO524312 FUJ524311:FUK524312 GEF524311:GEG524312 GOB524311:GOC524312 GXX524311:GXY524312 HHT524311:HHU524312 HRP524311:HRQ524312 IBL524311:IBM524312 ILH524311:ILI524312 IVD524311:IVE524312 JEZ524311:JFA524312 JOV524311:JOW524312 JYR524311:JYS524312 KIN524311:KIO524312 KSJ524311:KSK524312 LCF524311:LCG524312 LMB524311:LMC524312 LVX524311:LVY524312 MFT524311:MFU524312 MPP524311:MPQ524312 MZL524311:MZM524312 NJH524311:NJI524312 NTD524311:NTE524312 OCZ524311:ODA524312 OMV524311:OMW524312 OWR524311:OWS524312 PGN524311:PGO524312 PQJ524311:PQK524312 QAF524311:QAG524312 QKB524311:QKC524312 QTX524311:QTY524312 RDT524311:RDU524312 RNP524311:RNQ524312 RXL524311:RXM524312 SHH524311:SHI524312 SRD524311:SRE524312 TAZ524311:TBA524312 TKV524311:TKW524312 TUR524311:TUS524312 UEN524311:UEO524312 UOJ524311:UOK524312 UYF524311:UYG524312 VIB524311:VIC524312 VRX524311:VRY524312 WBT524311:WBU524312 WLP524311:WLQ524312 WVL524311:WVM524312 D589847:E589848 IZ589847:JA589848 SV589847:SW589848 ACR589847:ACS589848 AMN589847:AMO589848 AWJ589847:AWK589848 BGF589847:BGG589848 BQB589847:BQC589848 BZX589847:BZY589848 CJT589847:CJU589848 CTP589847:CTQ589848 DDL589847:DDM589848 DNH589847:DNI589848 DXD589847:DXE589848 EGZ589847:EHA589848 EQV589847:EQW589848 FAR589847:FAS589848 FKN589847:FKO589848 FUJ589847:FUK589848 GEF589847:GEG589848 GOB589847:GOC589848 GXX589847:GXY589848 HHT589847:HHU589848 HRP589847:HRQ589848 IBL589847:IBM589848 ILH589847:ILI589848 IVD589847:IVE589848 JEZ589847:JFA589848 JOV589847:JOW589848 JYR589847:JYS589848 KIN589847:KIO589848 KSJ589847:KSK589848 LCF589847:LCG589848 LMB589847:LMC589848 LVX589847:LVY589848 MFT589847:MFU589848 MPP589847:MPQ589848 MZL589847:MZM589848 NJH589847:NJI589848 NTD589847:NTE589848 OCZ589847:ODA589848 OMV589847:OMW589848 OWR589847:OWS589848 PGN589847:PGO589848 PQJ589847:PQK589848 QAF589847:QAG589848 QKB589847:QKC589848 QTX589847:QTY589848 RDT589847:RDU589848 RNP589847:RNQ589848 RXL589847:RXM589848 SHH589847:SHI589848 SRD589847:SRE589848 TAZ589847:TBA589848 TKV589847:TKW589848 TUR589847:TUS589848 UEN589847:UEO589848 UOJ589847:UOK589848 UYF589847:UYG589848 VIB589847:VIC589848 VRX589847:VRY589848 WBT589847:WBU589848 WLP589847:WLQ589848 WVL589847:WVM589848 D655383:E655384 IZ655383:JA655384 SV655383:SW655384 ACR655383:ACS655384 AMN655383:AMO655384 AWJ655383:AWK655384 BGF655383:BGG655384 BQB655383:BQC655384 BZX655383:BZY655384 CJT655383:CJU655384 CTP655383:CTQ655384 DDL655383:DDM655384 DNH655383:DNI655384 DXD655383:DXE655384 EGZ655383:EHA655384 EQV655383:EQW655384 FAR655383:FAS655384 FKN655383:FKO655384 FUJ655383:FUK655384 GEF655383:GEG655384 GOB655383:GOC655384 GXX655383:GXY655384 HHT655383:HHU655384 HRP655383:HRQ655384 IBL655383:IBM655384 ILH655383:ILI655384 IVD655383:IVE655384 JEZ655383:JFA655384 JOV655383:JOW655384 JYR655383:JYS655384 KIN655383:KIO655384 KSJ655383:KSK655384 LCF655383:LCG655384 LMB655383:LMC655384 LVX655383:LVY655384 MFT655383:MFU655384 MPP655383:MPQ655384 MZL655383:MZM655384 NJH655383:NJI655384 NTD655383:NTE655384 OCZ655383:ODA655384 OMV655383:OMW655384 OWR655383:OWS655384 PGN655383:PGO655384 PQJ655383:PQK655384 QAF655383:QAG655384 QKB655383:QKC655384 QTX655383:QTY655384 RDT655383:RDU655384 RNP655383:RNQ655384 RXL655383:RXM655384 SHH655383:SHI655384 SRD655383:SRE655384 TAZ655383:TBA655384 TKV655383:TKW655384 TUR655383:TUS655384 UEN655383:UEO655384 UOJ655383:UOK655384 UYF655383:UYG655384 VIB655383:VIC655384 VRX655383:VRY655384 WBT655383:WBU655384 WLP655383:WLQ655384 WVL655383:WVM655384 D720919:E720920 IZ720919:JA720920 SV720919:SW720920 ACR720919:ACS720920 AMN720919:AMO720920 AWJ720919:AWK720920 BGF720919:BGG720920 BQB720919:BQC720920 BZX720919:BZY720920 CJT720919:CJU720920 CTP720919:CTQ720920 DDL720919:DDM720920 DNH720919:DNI720920 DXD720919:DXE720920 EGZ720919:EHA720920 EQV720919:EQW720920 FAR720919:FAS720920 FKN720919:FKO720920 FUJ720919:FUK720920 GEF720919:GEG720920 GOB720919:GOC720920 GXX720919:GXY720920 HHT720919:HHU720920 HRP720919:HRQ720920 IBL720919:IBM720920 ILH720919:ILI720920 IVD720919:IVE720920 JEZ720919:JFA720920 JOV720919:JOW720920 JYR720919:JYS720920 KIN720919:KIO720920 KSJ720919:KSK720920 LCF720919:LCG720920 LMB720919:LMC720920 LVX720919:LVY720920 MFT720919:MFU720920 MPP720919:MPQ720920 MZL720919:MZM720920 NJH720919:NJI720920 NTD720919:NTE720920 OCZ720919:ODA720920 OMV720919:OMW720920 OWR720919:OWS720920 PGN720919:PGO720920 PQJ720919:PQK720920 QAF720919:QAG720920 QKB720919:QKC720920 QTX720919:QTY720920 RDT720919:RDU720920 RNP720919:RNQ720920 RXL720919:RXM720920 SHH720919:SHI720920 SRD720919:SRE720920 TAZ720919:TBA720920 TKV720919:TKW720920 TUR720919:TUS720920 UEN720919:UEO720920 UOJ720919:UOK720920 UYF720919:UYG720920 VIB720919:VIC720920 VRX720919:VRY720920 WBT720919:WBU720920 WLP720919:WLQ720920 WVL720919:WVM720920 D786455:E786456 IZ786455:JA786456 SV786455:SW786456 ACR786455:ACS786456 AMN786455:AMO786456 AWJ786455:AWK786456 BGF786455:BGG786456 BQB786455:BQC786456 BZX786455:BZY786456 CJT786455:CJU786456 CTP786455:CTQ786456 DDL786455:DDM786456 DNH786455:DNI786456 DXD786455:DXE786456 EGZ786455:EHA786456 EQV786455:EQW786456 FAR786455:FAS786456 FKN786455:FKO786456 FUJ786455:FUK786456 GEF786455:GEG786456 GOB786455:GOC786456 GXX786455:GXY786456 HHT786455:HHU786456 HRP786455:HRQ786456 IBL786455:IBM786456 ILH786455:ILI786456 IVD786455:IVE786456 JEZ786455:JFA786456 JOV786455:JOW786456 JYR786455:JYS786456 KIN786455:KIO786456 KSJ786455:KSK786456 LCF786455:LCG786456 LMB786455:LMC786456 LVX786455:LVY786456 MFT786455:MFU786456 MPP786455:MPQ786456 MZL786455:MZM786456 NJH786455:NJI786456 NTD786455:NTE786456 OCZ786455:ODA786456 OMV786455:OMW786456 OWR786455:OWS786456 PGN786455:PGO786456 PQJ786455:PQK786456 QAF786455:QAG786456 QKB786455:QKC786456 QTX786455:QTY786456 RDT786455:RDU786456 RNP786455:RNQ786456 RXL786455:RXM786456 SHH786455:SHI786456 SRD786455:SRE786456 TAZ786455:TBA786456 TKV786455:TKW786456 TUR786455:TUS786456 UEN786455:UEO786456 UOJ786455:UOK786456 UYF786455:UYG786456 VIB786455:VIC786456 VRX786455:VRY786456 WBT786455:WBU786456 WLP786455:WLQ786456 WVL786455:WVM786456 D851991:E851992 IZ851991:JA851992 SV851991:SW851992 ACR851991:ACS851992 AMN851991:AMO851992 AWJ851991:AWK851992 BGF851991:BGG851992 BQB851991:BQC851992 BZX851991:BZY851992 CJT851991:CJU851992 CTP851991:CTQ851992 DDL851991:DDM851992 DNH851991:DNI851992 DXD851991:DXE851992 EGZ851991:EHA851992 EQV851991:EQW851992 FAR851991:FAS851992 FKN851991:FKO851992 FUJ851991:FUK851992 GEF851991:GEG851992 GOB851991:GOC851992 GXX851991:GXY851992 HHT851991:HHU851992 HRP851991:HRQ851992 IBL851991:IBM851992 ILH851991:ILI851992 IVD851991:IVE851992 JEZ851991:JFA851992 JOV851991:JOW851992 JYR851991:JYS851992 KIN851991:KIO851992 KSJ851991:KSK851992 LCF851991:LCG851992 LMB851991:LMC851992 LVX851991:LVY851992 MFT851991:MFU851992 MPP851991:MPQ851992 MZL851991:MZM851992 NJH851991:NJI851992 NTD851991:NTE851992 OCZ851991:ODA851992 OMV851991:OMW851992 OWR851991:OWS851992 PGN851991:PGO851992 PQJ851991:PQK851992 QAF851991:QAG851992 QKB851991:QKC851992 QTX851991:QTY851992 RDT851991:RDU851992 RNP851991:RNQ851992 RXL851991:RXM851992 SHH851991:SHI851992 SRD851991:SRE851992 TAZ851991:TBA851992 TKV851991:TKW851992 TUR851991:TUS851992 UEN851991:UEO851992 UOJ851991:UOK851992 UYF851991:UYG851992 VIB851991:VIC851992 VRX851991:VRY851992 WBT851991:WBU851992 WLP851991:WLQ851992 WVL851991:WVM851992 D917527:E917528 IZ917527:JA917528 SV917527:SW917528 ACR917527:ACS917528 AMN917527:AMO917528 AWJ917527:AWK917528 BGF917527:BGG917528 BQB917527:BQC917528 BZX917527:BZY917528 CJT917527:CJU917528 CTP917527:CTQ917528 DDL917527:DDM917528 DNH917527:DNI917528 DXD917527:DXE917528 EGZ917527:EHA917528 EQV917527:EQW917528 FAR917527:FAS917528 FKN917527:FKO917528 FUJ917527:FUK917528 GEF917527:GEG917528 GOB917527:GOC917528 GXX917527:GXY917528 HHT917527:HHU917528 HRP917527:HRQ917528 IBL917527:IBM917528 ILH917527:ILI917528 IVD917527:IVE917528 JEZ917527:JFA917528 JOV917527:JOW917528 JYR917527:JYS917528 KIN917527:KIO917528 KSJ917527:KSK917528 LCF917527:LCG917528 LMB917527:LMC917528 LVX917527:LVY917528 MFT917527:MFU917528 MPP917527:MPQ917528 MZL917527:MZM917528 NJH917527:NJI917528 NTD917527:NTE917528 OCZ917527:ODA917528 OMV917527:OMW917528 OWR917527:OWS917528 PGN917527:PGO917528 PQJ917527:PQK917528 QAF917527:QAG917528 QKB917527:QKC917528 QTX917527:QTY917528 RDT917527:RDU917528 RNP917527:RNQ917528 RXL917527:RXM917528 SHH917527:SHI917528 SRD917527:SRE917528 TAZ917527:TBA917528 TKV917527:TKW917528 TUR917527:TUS917528 UEN917527:UEO917528 UOJ917527:UOK917528 UYF917527:UYG917528 VIB917527:VIC917528 VRX917527:VRY917528 WBT917527:WBU917528 WLP917527:WLQ917528 WVL917527:WVM917528 D983063:E983064 IZ983063:JA983064 SV983063:SW983064 ACR983063:ACS983064 AMN983063:AMO983064 AWJ983063:AWK983064 BGF983063:BGG983064 BQB983063:BQC983064 BZX983063:BZY983064 CJT983063:CJU983064 CTP983063:CTQ983064 DDL983063:DDM983064 DNH983063:DNI983064 DXD983063:DXE983064 EGZ983063:EHA983064 EQV983063:EQW983064 FAR983063:FAS983064 FKN983063:FKO983064 FUJ983063:FUK983064 GEF983063:GEG983064 GOB983063:GOC983064 GXX983063:GXY983064 HHT983063:HHU983064 HRP983063:HRQ983064 IBL983063:IBM983064 ILH983063:ILI983064 IVD983063:IVE983064 JEZ983063:JFA983064 JOV983063:JOW983064 JYR983063:JYS983064 KIN983063:KIO983064 KSJ983063:KSK983064 LCF983063:LCG983064 LMB983063:LMC983064 LVX983063:LVY983064 MFT983063:MFU983064 MPP983063:MPQ983064 MZL983063:MZM983064 NJH983063:NJI983064 NTD983063:NTE983064 OCZ983063:ODA983064 OMV983063:OMW983064 OWR983063:OWS983064 PGN983063:PGO983064 PQJ983063:PQK983064 QAF983063:QAG983064 QKB983063:QKC983064 QTX983063:QTY983064 RDT983063:RDU983064 RNP983063:RNQ983064 RXL983063:RXM983064 SHH983063:SHI983064 SRD983063:SRE983064 TAZ983063:TBA983064 TKV983063:TKW983064 TUR983063:TUS983064 UEN983063:UEO983064 UOJ983063:UOK983064 UYF983063:UYG983064 VIB983063:VIC983064 VRX983063:VRY983064 WBT983063:WBU983064 WLP983063:WLQ983064 WVL983063:WVM983064" xr:uid="{BA864CD5-D0F0-47CD-B0FC-A0F480D5A933}"/>
  </dataValidations>
  <printOptions horizontalCentered="1"/>
  <pageMargins left="0.59055118110236227" right="0.59055118110236227" top="0.59055118110236227" bottom="0.59055118110236227" header="0.51181102362204722" footer="0.51181102362204722"/>
  <pageSetup paperSize="9" scale="96"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65</vt:i4>
      </vt:variant>
      <vt:variant>
        <vt:lpstr>名前付き一覧</vt:lpstr>
      </vt:variant>
      <vt:variant>
        <vt:i4>65</vt:i4>
      </vt:variant>
    </vt:vector>
  </HeadingPairs>
  <TitlesOfParts>
    <vt:vector size="130" baseType="lpstr">
      <vt:lpstr>基本情報</vt:lpstr>
      <vt:lpstr>交付-ﾁｪｯｸｼｰﾄ</vt:lpstr>
      <vt:lpstr>交付-要件ﾁｪｯｸｼｰﾄ</vt:lpstr>
      <vt:lpstr>交-別記様式第1</vt:lpstr>
      <vt:lpstr>交-別紙1</vt:lpstr>
      <vt:lpstr>交-別紙2</vt:lpstr>
      <vt:lpstr>交-別紙3</vt:lpstr>
      <vt:lpstr>交-別紙4（複数年度採択の場合）</vt:lpstr>
      <vt:lpstr>別添1_年度別事業計画内訳書（複数年度採択の場合）</vt:lpstr>
      <vt:lpstr>交-別添２-1_適合確認</vt:lpstr>
      <vt:lpstr>交-別添２-2_建築士による適合確認</vt:lpstr>
      <vt:lpstr>交-別添２　4.バリアフリー</vt:lpstr>
      <vt:lpstr>交-別添3_複数棟申請</vt:lpstr>
      <vt:lpstr>交-別添4_複数棟申請</vt:lpstr>
      <vt:lpstr>交-別添5_複数棟申請</vt:lpstr>
      <vt:lpstr>交-別添6</vt:lpstr>
      <vt:lpstr>交-別添7</vt:lpstr>
      <vt:lpstr>交-別添8-1（適合確認）</vt:lpstr>
      <vt:lpstr>交-別添8-2（建築士による適合確認）</vt:lpstr>
      <vt:lpstr>交-別添9</vt:lpstr>
      <vt:lpstr>任意様式1</vt:lpstr>
      <vt:lpstr>参考様式1-1</vt:lpstr>
      <vt:lpstr>参考様式1-2</vt:lpstr>
      <vt:lpstr>参考様式1-3</vt:lpstr>
      <vt:lpstr>エネルギー使用量の集計表</vt:lpstr>
      <vt:lpstr>参考様式1-4（省エネ効果等の計算根拠）</vt:lpstr>
      <vt:lpstr>参考様式1-5①空調・熱源</vt:lpstr>
      <vt:lpstr>参考様式1-5②換気</vt:lpstr>
      <vt:lpstr>参考様式1-5③高機能換気</vt:lpstr>
      <vt:lpstr>参考様式1-5④空調・二次側</vt:lpstr>
      <vt:lpstr>参考様式1-5⑤給湯・熱源</vt:lpstr>
      <vt:lpstr>参考様式1-5⑥照明</vt:lpstr>
      <vt:lpstr>参考様式1-5⑥照明(並列)</vt:lpstr>
      <vt:lpstr>参考様式1-6</vt:lpstr>
      <vt:lpstr>参考様式2-1 交付</vt:lpstr>
      <vt:lpstr>参考様式2-2 交付</vt:lpstr>
      <vt:lpstr>参考様式2-3 交付</vt:lpstr>
      <vt:lpstr>参考様式2-1複数棟用(集計)</vt:lpstr>
      <vt:lpstr>参考様式2-1複数棟用(建物毎)</vt:lpstr>
      <vt:lpstr>参考様式2-2複数棟用</vt:lpstr>
      <vt:lpstr>参考様式2-3複数棟用</vt:lpstr>
      <vt:lpstr>変更-ﾁｪｯｸｼｰﾄ</vt:lpstr>
      <vt:lpstr>変-別記様式第4</vt:lpstr>
      <vt:lpstr>変-別添２-1（適合確認）</vt:lpstr>
      <vt:lpstr>変-別添２-2（建築士による適合確認）</vt:lpstr>
      <vt:lpstr>実績-ﾁｪｯｸｼｰﾄ</vt:lpstr>
      <vt:lpstr>実-別記様式第10</vt:lpstr>
      <vt:lpstr>実-別紙1</vt:lpstr>
      <vt:lpstr>実-別紙2</vt:lpstr>
      <vt:lpstr>実-別紙3</vt:lpstr>
      <vt:lpstr>実-別紙4</vt:lpstr>
      <vt:lpstr>実-別紙5（複数年度採択の場合）</vt:lpstr>
      <vt:lpstr>実-別添２-1（適合確認）</vt:lpstr>
      <vt:lpstr>実-別添２-2（建築士による適合確認）</vt:lpstr>
      <vt:lpstr>実-別添２　4.バリアフリー</vt:lpstr>
      <vt:lpstr>実-別添８-2（建築士による適合確認）</vt:lpstr>
      <vt:lpstr>増減額内訳書(任意様式)</vt:lpstr>
      <vt:lpstr>参考様式2-1 実績</vt:lpstr>
      <vt:lpstr>参考様式2-2 実績</vt:lpstr>
      <vt:lpstr>参考様式2-3 実績</vt:lpstr>
      <vt:lpstr>参考様式2-1複数棟用(集計) 実績</vt:lpstr>
      <vt:lpstr>参考様式2-1複数棟用(建物毎) 実績</vt:lpstr>
      <vt:lpstr>参考様式2-2複数棟用 実績</vt:lpstr>
      <vt:lpstr>参考様式2-3複数棟用 実績 </vt:lpstr>
      <vt:lpstr>別記様式第12</vt:lpstr>
      <vt:lpstr>エネルギー使用量の集計表!Print_Area</vt:lpstr>
      <vt:lpstr>基本情報!Print_Area</vt:lpstr>
      <vt:lpstr>'交付-ﾁｪｯｸｼｰﾄ'!Print_Area</vt:lpstr>
      <vt:lpstr>'交付-要件ﾁｪｯｸｼｰﾄ'!Print_Area</vt:lpstr>
      <vt:lpstr>'交-別記様式第1'!Print_Area</vt:lpstr>
      <vt:lpstr>'交-別紙1'!Print_Area</vt:lpstr>
      <vt:lpstr>'交-別紙2'!Print_Area</vt:lpstr>
      <vt:lpstr>'交-別紙3'!Print_Area</vt:lpstr>
      <vt:lpstr>'交-別紙4（複数年度採択の場合）'!Print_Area</vt:lpstr>
      <vt:lpstr>'交-別添２　4.バリアフリー'!Print_Area</vt:lpstr>
      <vt:lpstr>'交-別添２-1_適合確認'!Print_Area</vt:lpstr>
      <vt:lpstr>'交-別添２-2_建築士による適合確認'!Print_Area</vt:lpstr>
      <vt:lpstr>'交-別添3_複数棟申請'!Print_Area</vt:lpstr>
      <vt:lpstr>'交-別添4_複数棟申請'!Print_Area</vt:lpstr>
      <vt:lpstr>'交-別添5_複数棟申請'!Print_Area</vt:lpstr>
      <vt:lpstr>'交-別添6'!Print_Area</vt:lpstr>
      <vt:lpstr>'交-別添7'!Print_Area</vt:lpstr>
      <vt:lpstr>'交-別添8-1（適合確認）'!Print_Area</vt:lpstr>
      <vt:lpstr>'交-別添8-2（建築士による適合確認）'!Print_Area</vt:lpstr>
      <vt:lpstr>'交-別添9'!Print_Area</vt:lpstr>
      <vt:lpstr>'参考様式1-1'!Print_Area</vt:lpstr>
      <vt:lpstr>'参考様式1-2'!Print_Area</vt:lpstr>
      <vt:lpstr>'参考様式1-3'!Print_Area</vt:lpstr>
      <vt:lpstr>'参考様式1-4（省エネ効果等の計算根拠）'!Print_Area</vt:lpstr>
      <vt:lpstr>'参考様式1-5①空調・熱源'!Print_Area</vt:lpstr>
      <vt:lpstr>'参考様式1-5②換気'!Print_Area</vt:lpstr>
      <vt:lpstr>'参考様式1-5③高機能換気'!Print_Area</vt:lpstr>
      <vt:lpstr>'参考様式1-5④空調・二次側'!Print_Area</vt:lpstr>
      <vt:lpstr>'参考様式1-5⑤給湯・熱源'!Print_Area</vt:lpstr>
      <vt:lpstr>'参考様式1-5⑥照明'!Print_Area</vt:lpstr>
      <vt:lpstr>'参考様式1-5⑥照明(並列)'!Print_Area</vt:lpstr>
      <vt:lpstr>'参考様式1-6'!Print_Area</vt:lpstr>
      <vt:lpstr>'参考様式2-1 交付'!Print_Area</vt:lpstr>
      <vt:lpstr>'参考様式2-1 実績'!Print_Area</vt:lpstr>
      <vt:lpstr>'参考様式2-1複数棟用(建物毎)'!Print_Area</vt:lpstr>
      <vt:lpstr>'参考様式2-1複数棟用(建物毎) 実績'!Print_Area</vt:lpstr>
      <vt:lpstr>'参考様式2-1複数棟用(集計)'!Print_Area</vt:lpstr>
      <vt:lpstr>'参考様式2-1複数棟用(集計) 実績'!Print_Area</vt:lpstr>
      <vt:lpstr>'参考様式2-2 交付'!Print_Area</vt:lpstr>
      <vt:lpstr>'参考様式2-2 実績'!Print_Area</vt:lpstr>
      <vt:lpstr>'参考様式2-2複数棟用'!Print_Area</vt:lpstr>
      <vt:lpstr>'参考様式2-2複数棟用 実績'!Print_Area</vt:lpstr>
      <vt:lpstr>'参考様式2-3 交付'!Print_Area</vt:lpstr>
      <vt:lpstr>'参考様式2-3 実績'!Print_Area</vt:lpstr>
      <vt:lpstr>'参考様式2-3複数棟用'!Print_Area</vt:lpstr>
      <vt:lpstr>'参考様式2-3複数棟用 実績 '!Print_Area</vt:lpstr>
      <vt:lpstr>'実績-ﾁｪｯｸｼｰﾄ'!Print_Area</vt:lpstr>
      <vt:lpstr>'実-別記様式第10'!Print_Area</vt:lpstr>
      <vt:lpstr>'実-別紙1'!Print_Area</vt:lpstr>
      <vt:lpstr>'実-別紙2'!Print_Area</vt:lpstr>
      <vt:lpstr>'実-別紙3'!Print_Area</vt:lpstr>
      <vt:lpstr>'実-別紙4'!Print_Area</vt:lpstr>
      <vt:lpstr>'実-別紙5（複数年度採択の場合）'!Print_Area</vt:lpstr>
      <vt:lpstr>'実-別添２　4.バリアフリー'!Print_Area</vt:lpstr>
      <vt:lpstr>'実-別添２-1（適合確認）'!Print_Area</vt:lpstr>
      <vt:lpstr>'実-別添２-2（建築士による適合確認）'!Print_Area</vt:lpstr>
      <vt:lpstr>'実-別添８-2（建築士による適合確認）'!Print_Area</vt:lpstr>
      <vt:lpstr>'増減額内訳書(任意様式)'!Print_Area</vt:lpstr>
      <vt:lpstr>任意様式1!Print_Area</vt:lpstr>
      <vt:lpstr>別記様式第12!Print_Area</vt:lpstr>
      <vt:lpstr>'別添1_年度別事業計画内訳書（複数年度採択の場合）'!Print_Area</vt:lpstr>
      <vt:lpstr>'変更-ﾁｪｯｸｼｰﾄ'!Print_Area</vt:lpstr>
      <vt:lpstr>'変-別記様式第4'!Print_Area</vt:lpstr>
      <vt:lpstr>'変-別添２-1（適合確認）'!Print_Area</vt:lpstr>
      <vt:lpstr>'変-別添２-2（建築士による適合確認）'!Print_Area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kkj</dc:creator>
  <cp:lastModifiedBy>kkj034</cp:lastModifiedBy>
  <cp:lastPrinted>2025-08-25T02:53:22Z</cp:lastPrinted>
  <dcterms:created xsi:type="dcterms:W3CDTF">2019-03-07T07:23:09Z</dcterms:created>
  <dcterms:modified xsi:type="dcterms:W3CDTF">2026-04-09T05:14:53Z</dcterms:modified>
</cp:coreProperties>
</file>